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<sst xmlns="http://schemas.openxmlformats.org/spreadsheetml/2006/main" count="167" uniqueCount="51">
  <si>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</si>
  <si>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</si>
  <si>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</si>
  <si>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</si>
  <si>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</si>
  <si>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</si>
  <si>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</si>
  <si>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</si>
  <si>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</si>
  <si>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</si>
  <si>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</si>
  <si>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</si>
  <si>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</si>
  <si>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</si>
  <si>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</si>
  <si>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</si>
  <si>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</si>
  <si>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</si>
  <si>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</si>
  <si>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</si>
  <si>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</si>
  <si>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</si>
  <si>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</si>
  <si>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</si>
  <si>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</si>
  <si>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</si>
  <si>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</si>
  <si>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</si>
  <si>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</si>
  <si>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</si>
  <si>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</si>
  <si>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</si>
  <si>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</si>
  <si>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</si>
  <si>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</si>
  <si>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</si>
  <si>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</si>
  <si>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</si>
  <si>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</si>
  <si>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</si>
  <si>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</si>
  <si>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</si>
  <si>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</si>
  <si>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</si>
  <si>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</si>
  <si>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</si>
  <si>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</si>
  <si>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</si>
  <si>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</si>
  <si>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2012 m. liepos mėn. pab.</t>
  </si>
  <si>
    <t>July, 2012 (number - end of period)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</si>
</sst>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57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8" fillId="0" borderId="11" xfId="57" applyNumberFormat="1" applyFont="1" applyFill="1" applyBorder="1" applyAlignment="1">
      <alignment horizontal="center" vertical="center"/>
      <protection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57" applyNumberFormat="1" applyFont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0" borderId="13" xfId="57" applyNumberFormat="1" applyFont="1" applyFill="1" applyBorder="1" applyAlignment="1">
      <alignment horizontal="center" vertical="center"/>
      <protection/>
    </xf>
    <xf numFmtId="3" fontId="8" fillId="0" borderId="15" xfId="5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8" fillId="0" borderId="14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0" zoomScaleNormal="70"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A1" sqref="A1:U1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5" ht="20.2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Y1" s="15" t="s">
        <v>48</v>
      </c>
    </row>
    <row r="2" spans="1:21" ht="20.2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19" ht="1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3" ht="42.75" customHeight="1">
      <c r="A4" s="17"/>
      <c r="B4" s="58" t="s">
        <v>24</v>
      </c>
      <c r="C4" s="58"/>
      <c r="D4" s="58" t="s">
        <v>47</v>
      </c>
      <c r="E4" s="58"/>
      <c r="F4" s="58" t="s">
        <v>18</v>
      </c>
      <c r="G4" s="58"/>
      <c r="H4" s="72" t="s">
        <v>19</v>
      </c>
      <c r="I4" s="72"/>
      <c r="J4" s="58" t="s">
        <v>44</v>
      </c>
      <c r="K4" s="58"/>
      <c r="L4" s="58" t="s">
        <v>23</v>
      </c>
      <c r="M4" s="58"/>
      <c r="N4" s="65" t="s">
        <v>43</v>
      </c>
      <c r="O4" s="65"/>
      <c r="P4" s="58" t="s">
        <v>20</v>
      </c>
      <c r="Q4" s="58"/>
      <c r="R4" s="69" t="s">
        <v>22</v>
      </c>
      <c r="S4" s="69"/>
      <c r="T4" s="58" t="s">
        <v>21</v>
      </c>
      <c r="U4" s="58"/>
      <c r="V4" s="58" t="s">
        <v>45</v>
      </c>
      <c r="W4" s="58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29" customFormat="1" ht="18" customHeight="1">
      <c r="A6" s="28" t="s">
        <v>11</v>
      </c>
      <c r="B6" s="7">
        <v>66210</v>
      </c>
      <c r="C6" s="52">
        <v>48720</v>
      </c>
      <c r="D6" s="40">
        <v>466622</v>
      </c>
      <c r="E6" s="70">
        <v>395772</v>
      </c>
      <c r="F6" s="33">
        <v>0</v>
      </c>
      <c r="G6" s="59">
        <v>0</v>
      </c>
      <c r="H6" s="8">
        <v>74906</v>
      </c>
      <c r="I6" s="55">
        <v>43587</v>
      </c>
      <c r="J6" s="7">
        <v>11150</v>
      </c>
      <c r="K6" s="52">
        <v>8203.62214</v>
      </c>
      <c r="L6" s="8">
        <v>904060</v>
      </c>
      <c r="M6" s="64">
        <v>873807</v>
      </c>
      <c r="N6" s="8">
        <v>1664957</v>
      </c>
      <c r="O6" s="55">
        <v>1233310.5211699998</v>
      </c>
      <c r="P6" s="49">
        <v>50910</v>
      </c>
      <c r="Q6" s="52">
        <v>31221</v>
      </c>
      <c r="R6" s="7">
        <v>0</v>
      </c>
      <c r="S6" s="63">
        <v>0</v>
      </c>
      <c r="T6" s="8">
        <v>82712</v>
      </c>
      <c r="U6" s="55">
        <v>43285.44479</v>
      </c>
      <c r="V6" s="33">
        <f>T6+R6+P6+N6+L6+J6+H6+F6+D6+B6</f>
        <v>3321527</v>
      </c>
      <c r="W6" s="59">
        <f>U6+S6+Q6+O6+M6+K6+I6+G6+E6+C6</f>
        <v>2677906.5881</v>
      </c>
    </row>
    <row r="7" spans="1:23" s="29" customFormat="1" ht="18" customHeight="1">
      <c r="A7" s="28" t="s">
        <v>12</v>
      </c>
      <c r="B7" s="7">
        <v>4</v>
      </c>
      <c r="C7" s="61"/>
      <c r="D7" s="40">
        <v>23134</v>
      </c>
      <c r="E7" s="71"/>
      <c r="F7" s="33">
        <v>0</v>
      </c>
      <c r="G7" s="59"/>
      <c r="H7" s="8">
        <v>0</v>
      </c>
      <c r="I7" s="57"/>
      <c r="J7" s="7">
        <v>0</v>
      </c>
      <c r="K7" s="61"/>
      <c r="L7" s="8">
        <v>0</v>
      </c>
      <c r="M7" s="64"/>
      <c r="N7" s="43">
        <v>678</v>
      </c>
      <c r="O7" s="57"/>
      <c r="P7" s="49">
        <v>362</v>
      </c>
      <c r="Q7" s="61"/>
      <c r="R7" s="7">
        <v>0</v>
      </c>
      <c r="S7" s="63"/>
      <c r="T7" s="8">
        <v>231</v>
      </c>
      <c r="U7" s="57"/>
      <c r="V7" s="33">
        <f aca="true" t="shared" si="0" ref="V7:V14">T7+R7+P7+N7+L7+J7+H7+F7+D7+B7</f>
        <v>24409</v>
      </c>
      <c r="W7" s="59"/>
    </row>
    <row r="8" spans="1:23" s="29" customFormat="1" ht="18" customHeight="1">
      <c r="A8" s="28" t="s">
        <v>13</v>
      </c>
      <c r="B8" s="7">
        <v>1456</v>
      </c>
      <c r="C8" s="7">
        <v>2856</v>
      </c>
      <c r="D8" s="40">
        <v>9800</v>
      </c>
      <c r="E8" s="40">
        <v>30949</v>
      </c>
      <c r="F8" s="33">
        <v>0</v>
      </c>
      <c r="G8" s="33">
        <v>0</v>
      </c>
      <c r="H8" s="8">
        <v>0</v>
      </c>
      <c r="I8" s="8">
        <v>0</v>
      </c>
      <c r="J8" s="7">
        <v>0</v>
      </c>
      <c r="K8" s="7">
        <v>0</v>
      </c>
      <c r="L8" s="8">
        <v>40922</v>
      </c>
      <c r="M8" s="11">
        <v>40962</v>
      </c>
      <c r="N8" s="8">
        <v>21484</v>
      </c>
      <c r="O8" s="8">
        <v>46496.64101999999</v>
      </c>
      <c r="P8" s="49">
        <v>0</v>
      </c>
      <c r="Q8" s="7">
        <v>0</v>
      </c>
      <c r="R8" s="7">
        <v>0</v>
      </c>
      <c r="S8" s="7">
        <v>0</v>
      </c>
      <c r="T8" s="8">
        <v>2844</v>
      </c>
      <c r="U8" s="8">
        <v>5504.271029999999</v>
      </c>
      <c r="V8" s="33">
        <f t="shared" si="0"/>
        <v>76506</v>
      </c>
      <c r="W8" s="33">
        <f>U8+S8+Q8+O8+M8+K8+I8+G8+E8+C8</f>
        <v>126767.91204999998</v>
      </c>
    </row>
    <row r="9" spans="1:23" s="29" customFormat="1" ht="18" customHeight="1">
      <c r="A9" s="28" t="s">
        <v>14</v>
      </c>
      <c r="B9" s="7">
        <f>SUM(B10:B12)</f>
        <v>11918</v>
      </c>
      <c r="C9" s="52">
        <v>6795</v>
      </c>
      <c r="D9" s="40">
        <v>34628</v>
      </c>
      <c r="E9" s="70">
        <v>25999</v>
      </c>
      <c r="F9" s="33">
        <v>0</v>
      </c>
      <c r="G9" s="59">
        <v>0</v>
      </c>
      <c r="H9" s="8">
        <v>13142</v>
      </c>
      <c r="I9" s="55">
        <v>8932</v>
      </c>
      <c r="J9" s="7">
        <f>+J10+J11+J12</f>
        <v>20788</v>
      </c>
      <c r="K9" s="52">
        <v>11114.444520000001</v>
      </c>
      <c r="L9" s="8">
        <v>90883</v>
      </c>
      <c r="M9" s="64">
        <v>44791</v>
      </c>
      <c r="N9" s="8">
        <v>179126</v>
      </c>
      <c r="O9" s="55">
        <v>128878.87803000002</v>
      </c>
      <c r="P9" s="49">
        <v>5332</v>
      </c>
      <c r="Q9" s="52">
        <v>4762</v>
      </c>
      <c r="R9" s="7">
        <v>205</v>
      </c>
      <c r="S9" s="63">
        <v>0</v>
      </c>
      <c r="T9" s="8">
        <v>14818</v>
      </c>
      <c r="U9" s="55">
        <v>18346.27161</v>
      </c>
      <c r="V9" s="33">
        <f t="shared" si="0"/>
        <v>370840</v>
      </c>
      <c r="W9" s="59">
        <f>U9+S9+Q9+O9+M9+K9+I9+G9+E9+C9</f>
        <v>249618.59416</v>
      </c>
    </row>
    <row r="10" spans="1:23" s="29" customFormat="1" ht="18" customHeight="1">
      <c r="A10" s="28" t="s">
        <v>16</v>
      </c>
      <c r="B10" s="7">
        <v>2049</v>
      </c>
      <c r="C10" s="66"/>
      <c r="D10" s="41">
        <v>0</v>
      </c>
      <c r="E10" s="74"/>
      <c r="F10" s="33">
        <v>0</v>
      </c>
      <c r="G10" s="59"/>
      <c r="H10" s="8">
        <v>0</v>
      </c>
      <c r="I10" s="56"/>
      <c r="J10" s="7">
        <v>0</v>
      </c>
      <c r="K10" s="53"/>
      <c r="L10" s="8">
        <v>15087</v>
      </c>
      <c r="M10" s="64"/>
      <c r="N10" s="8">
        <v>45213</v>
      </c>
      <c r="O10" s="56"/>
      <c r="P10" s="49">
        <v>1056</v>
      </c>
      <c r="Q10" s="66"/>
      <c r="R10" s="7">
        <v>0</v>
      </c>
      <c r="S10" s="63"/>
      <c r="T10" s="8">
        <v>8797</v>
      </c>
      <c r="U10" s="56"/>
      <c r="V10" s="33">
        <f t="shared" si="0"/>
        <v>72202</v>
      </c>
      <c r="W10" s="59"/>
    </row>
    <row r="11" spans="1:23" s="29" customFormat="1" ht="18" customHeight="1">
      <c r="A11" s="28" t="s">
        <v>15</v>
      </c>
      <c r="B11" s="7">
        <v>8210</v>
      </c>
      <c r="C11" s="61"/>
      <c r="D11" s="40">
        <v>30546</v>
      </c>
      <c r="E11" s="71"/>
      <c r="F11" s="33">
        <v>0</v>
      </c>
      <c r="G11" s="59"/>
      <c r="H11" s="8">
        <f>+H9</f>
        <v>13142</v>
      </c>
      <c r="I11" s="57"/>
      <c r="J11" s="7">
        <f>1998+18502</f>
        <v>20500</v>
      </c>
      <c r="K11" s="54"/>
      <c r="L11" s="8">
        <v>66409</v>
      </c>
      <c r="M11" s="64"/>
      <c r="N11" s="8">
        <v>115092</v>
      </c>
      <c r="O11" s="57"/>
      <c r="P11" s="49">
        <v>2879</v>
      </c>
      <c r="Q11" s="61"/>
      <c r="R11" s="7">
        <v>0</v>
      </c>
      <c r="S11" s="63"/>
      <c r="T11" s="8">
        <v>7033</v>
      </c>
      <c r="U11" s="57"/>
      <c r="V11" s="33">
        <f t="shared" si="0"/>
        <v>263811</v>
      </c>
      <c r="W11" s="59"/>
    </row>
    <row r="12" spans="1:23" s="29" customFormat="1" ht="18" customHeight="1">
      <c r="A12" s="28" t="s">
        <v>13</v>
      </c>
      <c r="B12" s="7">
        <v>1659</v>
      </c>
      <c r="C12" s="7">
        <v>1616</v>
      </c>
      <c r="D12" s="40">
        <v>4082</v>
      </c>
      <c r="E12" s="40">
        <v>10325</v>
      </c>
      <c r="F12" s="33">
        <v>0</v>
      </c>
      <c r="G12" s="33">
        <v>0</v>
      </c>
      <c r="H12" s="8">
        <v>0</v>
      </c>
      <c r="I12" s="44">
        <v>0</v>
      </c>
      <c r="J12" s="7">
        <v>288</v>
      </c>
      <c r="K12" s="7">
        <v>1499.8700799999997</v>
      </c>
      <c r="L12" s="8">
        <v>9387</v>
      </c>
      <c r="M12" s="47">
        <v>10224</v>
      </c>
      <c r="N12" s="8">
        <v>18821</v>
      </c>
      <c r="O12" s="8">
        <v>59374.179960000016</v>
      </c>
      <c r="P12" s="49">
        <v>1397</v>
      </c>
      <c r="Q12" s="7">
        <v>3077</v>
      </c>
      <c r="R12" s="7">
        <v>205</v>
      </c>
      <c r="S12" s="7">
        <v>281</v>
      </c>
      <c r="T12" s="8">
        <v>1237</v>
      </c>
      <c r="U12" s="8">
        <v>3193.14585</v>
      </c>
      <c r="V12" s="33">
        <f t="shared" si="0"/>
        <v>37076</v>
      </c>
      <c r="W12" s="33">
        <f>U12+S12+Q12+O12+M12+K12+I12+G12+E12+C12</f>
        <v>89590.19589</v>
      </c>
    </row>
    <row r="13" spans="1:23" s="29" customFormat="1" ht="18" customHeight="1">
      <c r="A13" s="28" t="s">
        <v>2</v>
      </c>
      <c r="B13" s="7">
        <v>0</v>
      </c>
      <c r="C13" s="7">
        <v>0</v>
      </c>
      <c r="D13" s="40">
        <v>0</v>
      </c>
      <c r="E13" s="40">
        <v>0</v>
      </c>
      <c r="F13" s="33">
        <v>0</v>
      </c>
      <c r="G13" s="33">
        <v>0</v>
      </c>
      <c r="H13" s="8">
        <v>0</v>
      </c>
      <c r="I13" s="44">
        <v>0</v>
      </c>
      <c r="J13" s="7">
        <v>0</v>
      </c>
      <c r="K13" s="7">
        <v>0</v>
      </c>
      <c r="L13" s="37">
        <v>0</v>
      </c>
      <c r="M13" s="48">
        <v>0</v>
      </c>
      <c r="N13" s="44">
        <v>0</v>
      </c>
      <c r="O13" s="44">
        <v>0</v>
      </c>
      <c r="P13" s="49">
        <v>0</v>
      </c>
      <c r="Q13" s="7">
        <v>0</v>
      </c>
      <c r="R13" s="7">
        <v>0</v>
      </c>
      <c r="S13" s="7">
        <v>0</v>
      </c>
      <c r="T13" s="8">
        <v>0</v>
      </c>
      <c r="U13" s="8">
        <v>0</v>
      </c>
      <c r="V13" s="33">
        <f t="shared" si="0"/>
        <v>0</v>
      </c>
      <c r="W13" s="33">
        <f>U13+S13+Q13+O13+M13+K13+I13+G13+E13+C13</f>
        <v>0</v>
      </c>
    </row>
    <row r="14" spans="1:23" s="29" customFormat="1" ht="18" customHeight="1">
      <c r="A14" s="28" t="s">
        <v>0</v>
      </c>
      <c r="B14" s="7">
        <f>SUM(B6+B9)</f>
        <v>78128</v>
      </c>
      <c r="C14" s="7">
        <f>SUM(C6:C13)</f>
        <v>59987</v>
      </c>
      <c r="D14" s="40">
        <v>501250</v>
      </c>
      <c r="E14" s="40">
        <v>421770</v>
      </c>
      <c r="F14" s="33">
        <v>0</v>
      </c>
      <c r="G14" s="33">
        <v>0</v>
      </c>
      <c r="H14" s="8">
        <f>+H9+H6</f>
        <v>88048</v>
      </c>
      <c r="I14" s="8">
        <f>SUM(I6,I9)</f>
        <v>52519</v>
      </c>
      <c r="J14" s="7">
        <f>J6+J9</f>
        <v>31938</v>
      </c>
      <c r="K14" s="7">
        <v>19318.06666</v>
      </c>
      <c r="L14" s="8">
        <f>L6+L9</f>
        <v>994943</v>
      </c>
      <c r="M14" s="11">
        <f>M6+M9</f>
        <v>918598</v>
      </c>
      <c r="N14" s="8">
        <v>1844083</v>
      </c>
      <c r="O14" s="8">
        <v>1362189.3991999999</v>
      </c>
      <c r="P14" s="49">
        <v>56242</v>
      </c>
      <c r="Q14" s="7">
        <v>35983</v>
      </c>
      <c r="R14" s="7">
        <v>205</v>
      </c>
      <c r="S14" s="7">
        <v>281</v>
      </c>
      <c r="T14" s="8">
        <v>97530</v>
      </c>
      <c r="U14" s="8">
        <v>61631.716400000005</v>
      </c>
      <c r="V14" s="33">
        <f t="shared" si="0"/>
        <v>3692367</v>
      </c>
      <c r="W14" s="33">
        <f>U14+S14+Q14+O14+M14+K14+I14+G14+E14+C14</f>
        <v>2932277.18226</v>
      </c>
    </row>
    <row r="15" spans="1:23" s="22" customFormat="1" ht="19.5" customHeight="1">
      <c r="A15" s="2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5"/>
      <c r="M15" s="36"/>
      <c r="N15" s="32"/>
      <c r="O15" s="32"/>
      <c r="P15" s="42"/>
      <c r="Q15" s="42"/>
      <c r="R15" s="32"/>
      <c r="S15" s="32"/>
      <c r="T15" s="32"/>
      <c r="U15" s="32"/>
      <c r="V15" s="32"/>
      <c r="W15" s="32"/>
    </row>
    <row r="16" spans="1:24" s="26" customFormat="1" ht="42.75" customHeight="1">
      <c r="A16" s="25"/>
      <c r="B16" s="60" t="s">
        <v>24</v>
      </c>
      <c r="C16" s="60"/>
      <c r="D16" s="60" t="s">
        <v>17</v>
      </c>
      <c r="E16" s="60"/>
      <c r="F16" s="60" t="s">
        <v>18</v>
      </c>
      <c r="G16" s="60"/>
      <c r="H16" s="73" t="s">
        <v>19</v>
      </c>
      <c r="I16" s="73"/>
      <c r="J16" s="60" t="s">
        <v>44</v>
      </c>
      <c r="K16" s="60"/>
      <c r="L16" s="60" t="s">
        <v>23</v>
      </c>
      <c r="M16" s="60"/>
      <c r="N16" s="60" t="s">
        <v>43</v>
      </c>
      <c r="O16" s="60"/>
      <c r="P16" s="60" t="s">
        <v>20</v>
      </c>
      <c r="Q16" s="60"/>
      <c r="R16" s="62" t="s">
        <v>22</v>
      </c>
      <c r="S16" s="62"/>
      <c r="T16" s="60" t="s">
        <v>21</v>
      </c>
      <c r="U16" s="60"/>
      <c r="V16" s="60" t="s">
        <v>45</v>
      </c>
      <c r="W16" s="60"/>
      <c r="X16" s="22"/>
    </row>
    <row r="17" spans="1:24" s="26" customFormat="1" ht="60.75">
      <c r="A17" s="25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7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</row>
    <row r="18" spans="1:25" s="26" customFormat="1" ht="20.25">
      <c r="A18" s="25" t="s">
        <v>5</v>
      </c>
      <c r="B18" s="39">
        <v>86</v>
      </c>
      <c r="C18" s="7">
        <v>41760</v>
      </c>
      <c r="D18" s="40">
        <v>832</v>
      </c>
      <c r="E18" s="40">
        <v>341093</v>
      </c>
      <c r="F18" s="33">
        <v>0</v>
      </c>
      <c r="G18" s="33">
        <v>0</v>
      </c>
      <c r="H18" s="8">
        <v>65</v>
      </c>
      <c r="I18" s="8">
        <v>34992</v>
      </c>
      <c r="J18" s="7">
        <v>19.496</v>
      </c>
      <c r="K18" s="7">
        <v>9809.704029999999</v>
      </c>
      <c r="L18" s="38">
        <v>1726</v>
      </c>
      <c r="M18" s="50">
        <v>665234</v>
      </c>
      <c r="N18" s="8">
        <v>2859.329</v>
      </c>
      <c r="O18" s="8">
        <v>1030497.3072900001</v>
      </c>
      <c r="P18" s="49">
        <v>71</v>
      </c>
      <c r="Q18" s="7">
        <v>29135</v>
      </c>
      <c r="R18" s="7">
        <v>0</v>
      </c>
      <c r="S18" s="7">
        <v>96</v>
      </c>
      <c r="T18" s="8">
        <v>83.906</v>
      </c>
      <c r="U18" s="8">
        <v>38856.2</v>
      </c>
      <c r="V18" s="33">
        <f aca="true" t="shared" si="1" ref="V18:W20">T18+R18+P18+N18+L18+J18+H18+F18+D18+B18</f>
        <v>5742.731000000001</v>
      </c>
      <c r="W18" s="33">
        <f t="shared" si="1"/>
        <v>2191473.21132</v>
      </c>
      <c r="X18" s="31"/>
      <c r="Y18" s="34"/>
    </row>
    <row r="19" spans="1:25" s="26" customFormat="1" ht="20.25">
      <c r="A19" s="25" t="s">
        <v>6</v>
      </c>
      <c r="B19" s="39">
        <v>0</v>
      </c>
      <c r="C19" s="39">
        <v>49</v>
      </c>
      <c r="D19" s="40">
        <v>2</v>
      </c>
      <c r="E19" s="40">
        <v>772</v>
      </c>
      <c r="F19" s="33">
        <v>0</v>
      </c>
      <c r="G19" s="33">
        <v>0</v>
      </c>
      <c r="H19" s="8">
        <v>0</v>
      </c>
      <c r="I19" s="8">
        <v>0</v>
      </c>
      <c r="J19" s="45">
        <v>0</v>
      </c>
      <c r="K19" s="45">
        <v>0</v>
      </c>
      <c r="L19" s="38">
        <v>2</v>
      </c>
      <c r="M19" s="50">
        <v>792</v>
      </c>
      <c r="N19" s="8">
        <v>15.451</v>
      </c>
      <c r="O19" s="8">
        <v>4601.547259999998</v>
      </c>
      <c r="P19" s="49">
        <v>0</v>
      </c>
      <c r="Q19" s="7">
        <v>0</v>
      </c>
      <c r="R19" s="7">
        <v>0</v>
      </c>
      <c r="S19" s="7">
        <v>0</v>
      </c>
      <c r="T19" s="8">
        <v>0.07</v>
      </c>
      <c r="U19" s="8">
        <v>108.652</v>
      </c>
      <c r="V19" s="33">
        <f t="shared" si="1"/>
        <v>19.521</v>
      </c>
      <c r="W19" s="33">
        <f t="shared" si="1"/>
        <v>6323.199259999998</v>
      </c>
      <c r="X19" s="31"/>
      <c r="Y19" s="34"/>
    </row>
    <row r="20" spans="1:25" s="26" customFormat="1" ht="20.25">
      <c r="A20" s="25" t="s">
        <v>7</v>
      </c>
      <c r="B20" s="39">
        <v>232</v>
      </c>
      <c r="C20" s="7">
        <v>18178</v>
      </c>
      <c r="D20" s="40">
        <v>1312</v>
      </c>
      <c r="E20" s="40">
        <v>79905</v>
      </c>
      <c r="F20" s="33">
        <v>0</v>
      </c>
      <c r="G20" s="33">
        <v>0</v>
      </c>
      <c r="H20" s="8">
        <v>211</v>
      </c>
      <c r="I20" s="8">
        <v>17527</v>
      </c>
      <c r="J20" s="7">
        <v>112.272</v>
      </c>
      <c r="K20" s="7">
        <v>9508.36263</v>
      </c>
      <c r="L20" s="38">
        <v>3869</v>
      </c>
      <c r="M20" s="50">
        <v>252572</v>
      </c>
      <c r="N20" s="8">
        <v>5541.357</v>
      </c>
      <c r="O20" s="8">
        <v>327090.54465</v>
      </c>
      <c r="P20" s="49">
        <v>115</v>
      </c>
      <c r="Q20" s="7">
        <v>6847</v>
      </c>
      <c r="R20" s="7">
        <v>1</v>
      </c>
      <c r="S20" s="7">
        <v>185</v>
      </c>
      <c r="T20" s="8">
        <v>161.845</v>
      </c>
      <c r="U20" s="8">
        <v>22667.517</v>
      </c>
      <c r="V20" s="33">
        <f>T20+R20+P20+N20+L20+J20+H20+F20+D20+B20</f>
        <v>11555.474000000002</v>
      </c>
      <c r="W20" s="33">
        <f t="shared" si="1"/>
        <v>734480.42428</v>
      </c>
      <c r="X20" s="31"/>
      <c r="Y20" s="34"/>
    </row>
    <row r="21" spans="1:25" s="26" customFormat="1" ht="20.25">
      <c r="A21" s="25" t="s">
        <v>0</v>
      </c>
      <c r="B21" s="39">
        <f>SUM(B18:B20)</f>
        <v>318</v>
      </c>
      <c r="C21" s="7">
        <f>SUM(C18:C20)</f>
        <v>59987</v>
      </c>
      <c r="D21" s="40">
        <v>2146</v>
      </c>
      <c r="E21" s="40">
        <f>SUM(E18:E20)</f>
        <v>421770</v>
      </c>
      <c r="F21" s="33">
        <v>0</v>
      </c>
      <c r="G21" s="33">
        <v>0</v>
      </c>
      <c r="H21" s="8">
        <f>SUM(H18:H20)</f>
        <v>276</v>
      </c>
      <c r="I21" s="8">
        <f>SUM(I18:I20)</f>
        <v>52519</v>
      </c>
      <c r="J21" s="7">
        <f>SUM(J18:J20)</f>
        <v>131.768</v>
      </c>
      <c r="K21" s="7">
        <f>SUM(K18:K20)</f>
        <v>19318.066659999997</v>
      </c>
      <c r="L21" s="38">
        <f>+SUM(L18:L20)</f>
        <v>5597</v>
      </c>
      <c r="M21" s="50">
        <f>+SUM(M18:M20)</f>
        <v>918598</v>
      </c>
      <c r="N21" s="8">
        <v>8416.137</v>
      </c>
      <c r="O21" s="8">
        <v>1362189.3992</v>
      </c>
      <c r="P21" s="49">
        <v>185</v>
      </c>
      <c r="Q21" s="7">
        <v>35983</v>
      </c>
      <c r="R21" s="7">
        <v>1</v>
      </c>
      <c r="S21" s="7">
        <v>281</v>
      </c>
      <c r="T21" s="8">
        <v>245.821</v>
      </c>
      <c r="U21" s="8">
        <v>61632.369</v>
      </c>
      <c r="V21" s="33">
        <f>T21+R21+P21+N21+L21+J21+H21+F21+D21+B21</f>
        <v>17316.726000000002</v>
      </c>
      <c r="W21" s="33">
        <f>U21+S21+Q21+O21+M21+K21+I21+G21+E21+C21</f>
        <v>2932277.83486</v>
      </c>
      <c r="X21" s="31"/>
      <c r="Y21" s="34"/>
    </row>
    <row r="22" spans="2:25" s="26" customFormat="1" ht="2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4"/>
    </row>
    <row r="23" spans="2:24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</row>
    <row r="24" spans="2:22" ht="2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25">
      <c r="M25" s="26"/>
    </row>
  </sheetData>
  <sheetProtection/>
  <mergeCells count="47">
    <mergeCell ref="H16:I16"/>
    <mergeCell ref="E9:E11"/>
    <mergeCell ref="D16:E16"/>
    <mergeCell ref="F16:G16"/>
    <mergeCell ref="B16:C16"/>
    <mergeCell ref="C6:C7"/>
    <mergeCell ref="G6:G7"/>
    <mergeCell ref="I9:I11"/>
    <mergeCell ref="U9:U11"/>
    <mergeCell ref="H4:I4"/>
    <mergeCell ref="B4:C4"/>
    <mergeCell ref="D4:E4"/>
    <mergeCell ref="F4:G4"/>
    <mergeCell ref="G9:G11"/>
    <mergeCell ref="J4:K4"/>
    <mergeCell ref="K6:K7"/>
    <mergeCell ref="I6:I7"/>
    <mergeCell ref="U6:U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E6:E7"/>
    <mergeCell ref="P16:Q16"/>
    <mergeCell ref="M6:M7"/>
    <mergeCell ref="L4:M4"/>
    <mergeCell ref="N4:O4"/>
    <mergeCell ref="P4:Q4"/>
    <mergeCell ref="M9:M11"/>
    <mergeCell ref="N16:O16"/>
    <mergeCell ref="Q9:Q11"/>
    <mergeCell ref="O6:O7"/>
    <mergeCell ref="K9:K11"/>
    <mergeCell ref="O9:O11"/>
    <mergeCell ref="V4:W4"/>
    <mergeCell ref="W6:W7"/>
    <mergeCell ref="W9:W11"/>
    <mergeCell ref="V16:W16"/>
    <mergeCell ref="Q6:Q7"/>
    <mergeCell ref="R16:S16"/>
    <mergeCell ref="S6:S7"/>
    <mergeCell ref="T16:U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  <ignoredError sqref="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SheetLayoutView="100" zoomScalePageLayoutView="0" workbookViewId="0" topLeftCell="A1">
      <pane xSplit="1" topLeftCell="E1" activePane="topRight" state="frozen"/>
      <selection pane="topLeft" activeCell="A1" sqref="A1"/>
      <selection pane="topRight" activeCell="Q36" sqref="Q36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3" ht="42.75" customHeight="1">
      <c r="A4" s="3"/>
      <c r="B4" s="75" t="s">
        <v>24</v>
      </c>
      <c r="C4" s="76"/>
      <c r="D4" s="75" t="s">
        <v>47</v>
      </c>
      <c r="E4" s="76"/>
      <c r="F4" s="75" t="s">
        <v>18</v>
      </c>
      <c r="G4" s="76"/>
      <c r="H4" s="77" t="s">
        <v>19</v>
      </c>
      <c r="I4" s="78"/>
      <c r="J4" s="75" t="s">
        <v>44</v>
      </c>
      <c r="K4" s="76"/>
      <c r="L4" s="75" t="s">
        <v>23</v>
      </c>
      <c r="M4" s="76"/>
      <c r="N4" s="75" t="s">
        <v>43</v>
      </c>
      <c r="O4" s="76"/>
      <c r="P4" s="75" t="s">
        <v>20</v>
      </c>
      <c r="Q4" s="76"/>
      <c r="R4" s="80" t="s">
        <v>22</v>
      </c>
      <c r="S4" s="81"/>
      <c r="T4" s="75" t="s">
        <v>21</v>
      </c>
      <c r="U4" s="76"/>
      <c r="V4" s="79" t="s">
        <v>46</v>
      </c>
      <c r="W4" s="79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25</v>
      </c>
      <c r="W5" s="5" t="s">
        <v>26</v>
      </c>
    </row>
    <row r="6" spans="1:23" ht="18" customHeight="1">
      <c r="A6" s="1" t="s">
        <v>28</v>
      </c>
      <c r="B6" s="7">
        <v>66210</v>
      </c>
      <c r="C6" s="52">
        <v>48720</v>
      </c>
      <c r="D6" s="40">
        <v>466622</v>
      </c>
      <c r="E6" s="70">
        <v>395772</v>
      </c>
      <c r="F6" s="46">
        <v>0</v>
      </c>
      <c r="G6" s="59">
        <v>0</v>
      </c>
      <c r="H6" s="8">
        <v>74906</v>
      </c>
      <c r="I6" s="55">
        <v>43587</v>
      </c>
      <c r="J6" s="7">
        <v>11150</v>
      </c>
      <c r="K6" s="52">
        <v>8203.62214</v>
      </c>
      <c r="L6" s="8">
        <v>904060</v>
      </c>
      <c r="M6" s="64">
        <v>873807</v>
      </c>
      <c r="N6" s="8">
        <v>1664957</v>
      </c>
      <c r="O6" s="55">
        <v>1233310.5211699998</v>
      </c>
      <c r="P6" s="49">
        <v>50910</v>
      </c>
      <c r="Q6" s="52">
        <v>31221</v>
      </c>
      <c r="R6" s="7">
        <v>0</v>
      </c>
      <c r="S6" s="63">
        <v>0</v>
      </c>
      <c r="T6" s="8">
        <v>82712</v>
      </c>
      <c r="U6" s="55">
        <v>43285.44479</v>
      </c>
      <c r="V6" s="46">
        <f>T6+R6+P6+N6+L6+J6+H6+F6+D6+B6</f>
        <v>3321527</v>
      </c>
      <c r="W6" s="59">
        <f>U6+S6+Q6+O6+M6+K6+I6+G6+E6+C6</f>
        <v>2677906.5881</v>
      </c>
    </row>
    <row r="7" spans="1:23" ht="18" customHeight="1">
      <c r="A7" s="1" t="s">
        <v>29</v>
      </c>
      <c r="B7" s="7">
        <v>4</v>
      </c>
      <c r="C7" s="61"/>
      <c r="D7" s="40">
        <v>23134</v>
      </c>
      <c r="E7" s="71"/>
      <c r="F7" s="46">
        <v>0</v>
      </c>
      <c r="G7" s="59"/>
      <c r="H7" s="8">
        <v>0</v>
      </c>
      <c r="I7" s="57"/>
      <c r="J7" s="7">
        <v>0</v>
      </c>
      <c r="K7" s="61"/>
      <c r="L7" s="8">
        <v>0</v>
      </c>
      <c r="M7" s="64"/>
      <c r="N7" s="43">
        <v>678</v>
      </c>
      <c r="O7" s="57"/>
      <c r="P7" s="49">
        <v>362</v>
      </c>
      <c r="Q7" s="61"/>
      <c r="R7" s="7">
        <v>0</v>
      </c>
      <c r="S7" s="63"/>
      <c r="T7" s="8">
        <v>231</v>
      </c>
      <c r="U7" s="57"/>
      <c r="V7" s="46">
        <f aca="true" t="shared" si="0" ref="V7:V14">T7+R7+P7+N7+L7+J7+H7+F7+D7+B7</f>
        <v>24409</v>
      </c>
      <c r="W7" s="59"/>
    </row>
    <row r="8" spans="1:23" ht="18" customHeight="1">
      <c r="A8" s="1" t="s">
        <v>30</v>
      </c>
      <c r="B8" s="7">
        <v>1456</v>
      </c>
      <c r="C8" s="7">
        <v>2856</v>
      </c>
      <c r="D8" s="40">
        <v>9800</v>
      </c>
      <c r="E8" s="40">
        <v>30949</v>
      </c>
      <c r="F8" s="46">
        <v>0</v>
      </c>
      <c r="G8" s="46">
        <v>0</v>
      </c>
      <c r="H8" s="8">
        <v>0</v>
      </c>
      <c r="I8" s="8">
        <v>0</v>
      </c>
      <c r="J8" s="7">
        <v>0</v>
      </c>
      <c r="K8" s="7">
        <v>0</v>
      </c>
      <c r="L8" s="8">
        <v>40922</v>
      </c>
      <c r="M8" s="11">
        <v>40962</v>
      </c>
      <c r="N8" s="8">
        <v>21484</v>
      </c>
      <c r="O8" s="8">
        <v>46496.64101999999</v>
      </c>
      <c r="P8" s="49">
        <v>0</v>
      </c>
      <c r="Q8" s="7">
        <v>0</v>
      </c>
      <c r="R8" s="7">
        <v>0</v>
      </c>
      <c r="S8" s="7">
        <v>0</v>
      </c>
      <c r="T8" s="8">
        <v>2844</v>
      </c>
      <c r="U8" s="8">
        <v>5504.271029999999</v>
      </c>
      <c r="V8" s="46">
        <f t="shared" si="0"/>
        <v>76506</v>
      </c>
      <c r="W8" s="46">
        <f>U8+S8+Q8+O8+M8+K8+I8+G8+E8+C8</f>
        <v>126767.91204999998</v>
      </c>
    </row>
    <row r="9" spans="1:23" ht="18" customHeight="1">
      <c r="A9" s="1" t="s">
        <v>31</v>
      </c>
      <c r="B9" s="7">
        <f>SUM(B10:B12)</f>
        <v>11918</v>
      </c>
      <c r="C9" s="52">
        <v>6795</v>
      </c>
      <c r="D9" s="40">
        <v>34628</v>
      </c>
      <c r="E9" s="70">
        <v>25999</v>
      </c>
      <c r="F9" s="46">
        <v>0</v>
      </c>
      <c r="G9" s="59">
        <v>0</v>
      </c>
      <c r="H9" s="8">
        <v>13142</v>
      </c>
      <c r="I9" s="55">
        <v>8932</v>
      </c>
      <c r="J9" s="7">
        <f>+J10+J11+J12</f>
        <v>20788</v>
      </c>
      <c r="K9" s="52">
        <v>11114.444520000001</v>
      </c>
      <c r="L9" s="8">
        <v>90883</v>
      </c>
      <c r="M9" s="64">
        <v>44791</v>
      </c>
      <c r="N9" s="8">
        <v>179126</v>
      </c>
      <c r="O9" s="55">
        <v>128878.87803000002</v>
      </c>
      <c r="P9" s="49">
        <v>5332</v>
      </c>
      <c r="Q9" s="52">
        <v>4762</v>
      </c>
      <c r="R9" s="7">
        <v>205</v>
      </c>
      <c r="S9" s="63">
        <v>0</v>
      </c>
      <c r="T9" s="8">
        <v>14818</v>
      </c>
      <c r="U9" s="55">
        <v>18346.27161</v>
      </c>
      <c r="V9" s="46">
        <f t="shared" si="0"/>
        <v>370840</v>
      </c>
      <c r="W9" s="59">
        <f>U9+S9+Q9+O9+M9+K9+I9+G9+E9+C9</f>
        <v>249618.59416</v>
      </c>
    </row>
    <row r="10" spans="1:23" ht="18" customHeight="1">
      <c r="A10" s="1" t="s">
        <v>32</v>
      </c>
      <c r="B10" s="7">
        <v>2049</v>
      </c>
      <c r="C10" s="66"/>
      <c r="D10" s="41">
        <v>0</v>
      </c>
      <c r="E10" s="74"/>
      <c r="F10" s="46">
        <v>0</v>
      </c>
      <c r="G10" s="59"/>
      <c r="H10" s="8">
        <v>0</v>
      </c>
      <c r="I10" s="56"/>
      <c r="J10" s="7">
        <v>0</v>
      </c>
      <c r="K10" s="53"/>
      <c r="L10" s="8">
        <v>15087</v>
      </c>
      <c r="M10" s="64"/>
      <c r="N10" s="8">
        <v>45213</v>
      </c>
      <c r="O10" s="56"/>
      <c r="P10" s="49">
        <v>1056</v>
      </c>
      <c r="Q10" s="66"/>
      <c r="R10" s="7">
        <v>0</v>
      </c>
      <c r="S10" s="63"/>
      <c r="T10" s="8">
        <v>8797</v>
      </c>
      <c r="U10" s="56"/>
      <c r="V10" s="46">
        <f t="shared" si="0"/>
        <v>72202</v>
      </c>
      <c r="W10" s="59"/>
    </row>
    <row r="11" spans="1:23" ht="18" customHeight="1">
      <c r="A11" s="1" t="s">
        <v>33</v>
      </c>
      <c r="B11" s="7">
        <v>8210</v>
      </c>
      <c r="C11" s="61"/>
      <c r="D11" s="40">
        <v>30546</v>
      </c>
      <c r="E11" s="71"/>
      <c r="F11" s="46">
        <v>0</v>
      </c>
      <c r="G11" s="59"/>
      <c r="H11" s="8">
        <f>+H9</f>
        <v>13142</v>
      </c>
      <c r="I11" s="57"/>
      <c r="J11" s="7">
        <f>1998+18502</f>
        <v>20500</v>
      </c>
      <c r="K11" s="54"/>
      <c r="L11" s="8">
        <v>66409</v>
      </c>
      <c r="M11" s="64"/>
      <c r="N11" s="8">
        <v>115092</v>
      </c>
      <c r="O11" s="57"/>
      <c r="P11" s="49">
        <v>2879</v>
      </c>
      <c r="Q11" s="61"/>
      <c r="R11" s="7">
        <v>0</v>
      </c>
      <c r="S11" s="63"/>
      <c r="T11" s="8">
        <v>7033</v>
      </c>
      <c r="U11" s="57"/>
      <c r="V11" s="46">
        <f t="shared" si="0"/>
        <v>263811</v>
      </c>
      <c r="W11" s="59"/>
    </row>
    <row r="12" spans="1:23" ht="18" customHeight="1">
      <c r="A12" s="1" t="s">
        <v>30</v>
      </c>
      <c r="B12" s="7">
        <v>1659</v>
      </c>
      <c r="C12" s="7">
        <v>1616</v>
      </c>
      <c r="D12" s="40">
        <v>4082</v>
      </c>
      <c r="E12" s="40">
        <v>10325</v>
      </c>
      <c r="F12" s="46">
        <v>0</v>
      </c>
      <c r="G12" s="46">
        <v>0</v>
      </c>
      <c r="H12" s="8">
        <v>0</v>
      </c>
      <c r="I12" s="44">
        <v>0</v>
      </c>
      <c r="J12" s="7">
        <v>288</v>
      </c>
      <c r="K12" s="7">
        <v>1499.8700799999997</v>
      </c>
      <c r="L12" s="8">
        <v>9387</v>
      </c>
      <c r="M12" s="47">
        <v>10224</v>
      </c>
      <c r="N12" s="8">
        <v>18821</v>
      </c>
      <c r="O12" s="8">
        <v>59374.179960000016</v>
      </c>
      <c r="P12" s="49">
        <v>1397</v>
      </c>
      <c r="Q12" s="7">
        <v>3077</v>
      </c>
      <c r="R12" s="7">
        <v>205</v>
      </c>
      <c r="S12" s="7">
        <v>281</v>
      </c>
      <c r="T12" s="8">
        <v>1237</v>
      </c>
      <c r="U12" s="8">
        <v>3193.14585</v>
      </c>
      <c r="V12" s="46">
        <f t="shared" si="0"/>
        <v>37076</v>
      </c>
      <c r="W12" s="46">
        <f>U12+S12+Q12+O12+M12+K12+I12+G12+E12+C12</f>
        <v>89590.19589</v>
      </c>
    </row>
    <row r="13" spans="1:23" ht="18" customHeight="1">
      <c r="A13" s="1" t="s">
        <v>34</v>
      </c>
      <c r="B13" s="7">
        <v>0</v>
      </c>
      <c r="C13" s="7">
        <v>0</v>
      </c>
      <c r="D13" s="40">
        <v>0</v>
      </c>
      <c r="E13" s="40">
        <v>0</v>
      </c>
      <c r="F13" s="46">
        <v>0</v>
      </c>
      <c r="G13" s="46">
        <v>0</v>
      </c>
      <c r="H13" s="8">
        <v>0</v>
      </c>
      <c r="I13" s="44">
        <v>0</v>
      </c>
      <c r="J13" s="7">
        <v>0</v>
      </c>
      <c r="K13" s="7">
        <v>0</v>
      </c>
      <c r="L13" s="37">
        <v>0</v>
      </c>
      <c r="M13" s="48">
        <v>0</v>
      </c>
      <c r="N13" s="44">
        <v>0</v>
      </c>
      <c r="O13" s="44">
        <v>0</v>
      </c>
      <c r="P13" s="49">
        <v>0</v>
      </c>
      <c r="Q13" s="7">
        <v>0</v>
      </c>
      <c r="R13" s="7">
        <v>0</v>
      </c>
      <c r="S13" s="7">
        <v>0</v>
      </c>
      <c r="T13" s="8">
        <v>0</v>
      </c>
      <c r="U13" s="8">
        <v>0</v>
      </c>
      <c r="V13" s="46">
        <f t="shared" si="0"/>
        <v>0</v>
      </c>
      <c r="W13" s="46">
        <f>U13+S13+Q13+O13+M13+K13+I13+G13+E13+C13</f>
        <v>0</v>
      </c>
    </row>
    <row r="14" spans="1:23" ht="18" customHeight="1">
      <c r="A14" s="1" t="s">
        <v>36</v>
      </c>
      <c r="B14" s="7">
        <f>SUM(B6+B9)</f>
        <v>78128</v>
      </c>
      <c r="C14" s="7">
        <f>SUM(C6:C13)</f>
        <v>59987</v>
      </c>
      <c r="D14" s="40">
        <v>501250</v>
      </c>
      <c r="E14" s="40">
        <v>421770</v>
      </c>
      <c r="F14" s="46">
        <v>0</v>
      </c>
      <c r="G14" s="46">
        <v>0</v>
      </c>
      <c r="H14" s="8">
        <f>+H9+H6</f>
        <v>88048</v>
      </c>
      <c r="I14" s="8">
        <f>SUM(I6,I9)</f>
        <v>52519</v>
      </c>
      <c r="J14" s="7">
        <f>J6+J9</f>
        <v>31938</v>
      </c>
      <c r="K14" s="7">
        <v>19318.06666</v>
      </c>
      <c r="L14" s="8">
        <f>L6+L9</f>
        <v>994943</v>
      </c>
      <c r="M14" s="11">
        <f>M6+M9</f>
        <v>918598</v>
      </c>
      <c r="N14" s="8">
        <v>1844083</v>
      </c>
      <c r="O14" s="8">
        <v>1362189.3991999999</v>
      </c>
      <c r="P14" s="49">
        <v>56242</v>
      </c>
      <c r="Q14" s="7">
        <v>35983</v>
      </c>
      <c r="R14" s="7">
        <v>205</v>
      </c>
      <c r="S14" s="7">
        <v>281</v>
      </c>
      <c r="T14" s="8">
        <v>97530</v>
      </c>
      <c r="U14" s="8">
        <v>61631.716400000005</v>
      </c>
      <c r="V14" s="46">
        <f t="shared" si="0"/>
        <v>3692367</v>
      </c>
      <c r="W14" s="46">
        <f>U14+S14+Q14+O14+M14+K14+I14+G14+E14+C14</f>
        <v>2932277.18226</v>
      </c>
    </row>
    <row r="15" spans="1:23" ht="19.5" customHeight="1">
      <c r="A15" s="2"/>
      <c r="B15" s="8"/>
      <c r="C15" s="7"/>
      <c r="D15" s="8"/>
      <c r="E15" s="8"/>
      <c r="F15" s="8">
        <v>0</v>
      </c>
      <c r="G15" s="8">
        <v>0</v>
      </c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75" t="s">
        <v>24</v>
      </c>
      <c r="C16" s="76"/>
      <c r="D16" s="75" t="s">
        <v>17</v>
      </c>
      <c r="E16" s="76"/>
      <c r="F16" s="75" t="s">
        <v>18</v>
      </c>
      <c r="G16" s="76"/>
      <c r="H16" s="77" t="s">
        <v>19</v>
      </c>
      <c r="I16" s="78"/>
      <c r="J16" s="75" t="s">
        <v>44</v>
      </c>
      <c r="K16" s="76"/>
      <c r="L16" s="75" t="s">
        <v>23</v>
      </c>
      <c r="M16" s="76"/>
      <c r="N16" s="75" t="s">
        <v>42</v>
      </c>
      <c r="O16" s="76"/>
      <c r="P16" s="63" t="s">
        <v>20</v>
      </c>
      <c r="Q16" s="63"/>
      <c r="R16" s="80" t="s">
        <v>22</v>
      </c>
      <c r="S16" s="81"/>
      <c r="T16" s="75" t="s">
        <v>21</v>
      </c>
      <c r="U16" s="76"/>
      <c r="V16" s="63" t="s">
        <v>46</v>
      </c>
      <c r="W16" s="63"/>
    </row>
    <row r="17" spans="1:23" ht="4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5" t="s">
        <v>41</v>
      </c>
      <c r="W17" s="5" t="s">
        <v>26</v>
      </c>
    </row>
    <row r="18" spans="1:23" ht="15">
      <c r="A18" s="3" t="s">
        <v>38</v>
      </c>
      <c r="B18" s="39">
        <v>86</v>
      </c>
      <c r="C18" s="7">
        <v>41760</v>
      </c>
      <c r="D18" s="40">
        <v>832</v>
      </c>
      <c r="E18" s="40">
        <v>341093</v>
      </c>
      <c r="F18" s="33">
        <v>0</v>
      </c>
      <c r="G18" s="33">
        <v>0</v>
      </c>
      <c r="H18" s="8">
        <v>65</v>
      </c>
      <c r="I18" s="8">
        <v>34992</v>
      </c>
      <c r="J18" s="7">
        <v>19.496</v>
      </c>
      <c r="K18" s="7">
        <v>9809.704029999999</v>
      </c>
      <c r="L18" s="38">
        <v>1726</v>
      </c>
      <c r="M18" s="38">
        <v>665234</v>
      </c>
      <c r="N18" s="8">
        <v>2859.329</v>
      </c>
      <c r="O18" s="8">
        <v>1030497.3072900001</v>
      </c>
      <c r="P18" s="7">
        <v>71</v>
      </c>
      <c r="Q18" s="7">
        <v>29135</v>
      </c>
      <c r="R18" s="7">
        <v>0</v>
      </c>
      <c r="S18" s="7">
        <v>96</v>
      </c>
      <c r="T18" s="8">
        <v>83.906</v>
      </c>
      <c r="U18" s="8">
        <v>38856.2</v>
      </c>
      <c r="V18" s="51">
        <f>T18+R18+P18+N18+L18+J18+H18+F18+D18+B18</f>
        <v>5742.731000000001</v>
      </c>
      <c r="W18" s="33">
        <f aca="true" t="shared" si="1" ref="V18:W20">U18+S18+Q18+O18+M18+K18+I18+G18+E18+C18</f>
        <v>2191473.21132</v>
      </c>
    </row>
    <row r="19" spans="1:23" ht="15">
      <c r="A19" s="3" t="s">
        <v>39</v>
      </c>
      <c r="B19" s="39">
        <v>0</v>
      </c>
      <c r="C19" s="39">
        <v>49</v>
      </c>
      <c r="D19" s="40">
        <v>2</v>
      </c>
      <c r="E19" s="40">
        <v>772</v>
      </c>
      <c r="F19" s="33">
        <v>0</v>
      </c>
      <c r="G19" s="33">
        <v>0</v>
      </c>
      <c r="H19" s="8">
        <v>0</v>
      </c>
      <c r="I19" s="8">
        <v>0</v>
      </c>
      <c r="J19" s="45">
        <v>0</v>
      </c>
      <c r="K19" s="45">
        <v>0</v>
      </c>
      <c r="L19" s="38">
        <v>2</v>
      </c>
      <c r="M19" s="38">
        <v>792</v>
      </c>
      <c r="N19" s="8">
        <v>15.451</v>
      </c>
      <c r="O19" s="8">
        <v>4601.547259999998</v>
      </c>
      <c r="P19" s="7">
        <v>0</v>
      </c>
      <c r="Q19" s="7">
        <v>0</v>
      </c>
      <c r="R19" s="7">
        <v>0</v>
      </c>
      <c r="S19" s="7">
        <v>0</v>
      </c>
      <c r="T19" s="8">
        <v>0.07</v>
      </c>
      <c r="U19" s="8">
        <v>108.652</v>
      </c>
      <c r="V19" s="51">
        <f>T19+R19+P19+N19+L19+J19+H19+F19+D19+B19</f>
        <v>19.521</v>
      </c>
      <c r="W19" s="33">
        <f t="shared" si="1"/>
        <v>6323.199259999998</v>
      </c>
    </row>
    <row r="20" spans="1:23" ht="15">
      <c r="A20" s="3" t="s">
        <v>40</v>
      </c>
      <c r="B20" s="39">
        <v>232</v>
      </c>
      <c r="C20" s="7">
        <v>18178</v>
      </c>
      <c r="D20" s="40">
        <v>1312</v>
      </c>
      <c r="E20" s="40">
        <v>79905</v>
      </c>
      <c r="F20" s="33">
        <v>0</v>
      </c>
      <c r="G20" s="33">
        <v>0</v>
      </c>
      <c r="H20" s="8">
        <v>211</v>
      </c>
      <c r="I20" s="8">
        <v>17527</v>
      </c>
      <c r="J20" s="7">
        <v>112.272</v>
      </c>
      <c r="K20" s="7">
        <v>9508.36263</v>
      </c>
      <c r="L20" s="38">
        <v>3869</v>
      </c>
      <c r="M20" s="38">
        <v>252572</v>
      </c>
      <c r="N20" s="8">
        <v>5541.357</v>
      </c>
      <c r="O20" s="8">
        <v>327090.54465</v>
      </c>
      <c r="P20" s="7">
        <v>115</v>
      </c>
      <c r="Q20" s="7">
        <v>6847</v>
      </c>
      <c r="R20" s="7">
        <v>1</v>
      </c>
      <c r="S20" s="7">
        <v>185</v>
      </c>
      <c r="T20" s="8">
        <v>161.845</v>
      </c>
      <c r="U20" s="8">
        <v>22667.517</v>
      </c>
      <c r="V20" s="51">
        <f>T20+R20+P20+N20+L20+J20+H20+F20+D20+B20</f>
        <v>11555.474000000002</v>
      </c>
      <c r="W20" s="33">
        <f t="shared" si="1"/>
        <v>734480.42428</v>
      </c>
    </row>
    <row r="21" spans="1:23" ht="15">
      <c r="A21" s="3" t="s">
        <v>36</v>
      </c>
      <c r="B21" s="39">
        <f>SUM(B18:B20)</f>
        <v>318</v>
      </c>
      <c r="C21" s="7">
        <f>SUM(C18:C20)</f>
        <v>59987</v>
      </c>
      <c r="D21" s="40">
        <v>2146</v>
      </c>
      <c r="E21" s="40">
        <f>SUM(E18:E20)</f>
        <v>421770</v>
      </c>
      <c r="F21" s="33">
        <v>0</v>
      </c>
      <c r="G21" s="33">
        <v>0</v>
      </c>
      <c r="H21" s="8">
        <f>SUM(H18:H20)</f>
        <v>276</v>
      </c>
      <c r="I21" s="8">
        <f>SUM(I18:I20)</f>
        <v>52519</v>
      </c>
      <c r="J21" s="7">
        <f>SUM(J18:J20)</f>
        <v>131.768</v>
      </c>
      <c r="K21" s="7">
        <f>SUM(K18:K20)</f>
        <v>19318.066659999997</v>
      </c>
      <c r="L21" s="38">
        <f>+SUM(L18:L20)</f>
        <v>5597</v>
      </c>
      <c r="M21" s="38">
        <f>+SUM(M18:M20)</f>
        <v>918598</v>
      </c>
      <c r="N21" s="8">
        <v>8416.137</v>
      </c>
      <c r="O21" s="8">
        <v>1362189.3992</v>
      </c>
      <c r="P21" s="7">
        <v>185</v>
      </c>
      <c r="Q21" s="7">
        <v>35983</v>
      </c>
      <c r="R21" s="7">
        <v>1</v>
      </c>
      <c r="S21" s="7">
        <v>281</v>
      </c>
      <c r="T21" s="8">
        <v>245.821</v>
      </c>
      <c r="U21" s="8">
        <v>61632.369</v>
      </c>
      <c r="V21" s="51">
        <f>T21+R21+P21+N21+L21+J21+H21+F21+D21+B21</f>
        <v>17316.726000000002</v>
      </c>
      <c r="W21" s="33">
        <f>U21+S21+Q21+O21+M21+K21+I21+G21+E21+C21</f>
        <v>2932277.83486</v>
      </c>
    </row>
    <row r="22" spans="2:21" ht="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D16:E16"/>
    <mergeCell ref="F16:G16"/>
    <mergeCell ref="B4:C4"/>
    <mergeCell ref="E9:E11"/>
    <mergeCell ref="B16:C16"/>
    <mergeCell ref="C9:C11"/>
    <mergeCell ref="D4:E4"/>
    <mergeCell ref="F4:G4"/>
    <mergeCell ref="G9:G11"/>
    <mergeCell ref="E6:E7"/>
    <mergeCell ref="G6:G7"/>
    <mergeCell ref="J4:K4"/>
    <mergeCell ref="A3:S3"/>
    <mergeCell ref="P4:Q4"/>
    <mergeCell ref="R4:S4"/>
    <mergeCell ref="C6:C7"/>
    <mergeCell ref="K6:K7"/>
    <mergeCell ref="I6:I7"/>
    <mergeCell ref="V4:W4"/>
    <mergeCell ref="W6:W7"/>
    <mergeCell ref="W9:W11"/>
    <mergeCell ref="V16:W16"/>
    <mergeCell ref="Q9:Q11"/>
    <mergeCell ref="S9:S11"/>
    <mergeCell ref="T4:U4"/>
    <mergeCell ref="R16:S16"/>
    <mergeCell ref="S6:S7"/>
    <mergeCell ref="P16:Q16"/>
    <mergeCell ref="H16:I16"/>
    <mergeCell ref="H4:I4"/>
    <mergeCell ref="L4:M4"/>
    <mergeCell ref="L16:M16"/>
    <mergeCell ref="N16:O16"/>
    <mergeCell ref="O6:O7"/>
    <mergeCell ref="N4:O4"/>
    <mergeCell ref="U9:U11"/>
    <mergeCell ref="Q6:Q7"/>
    <mergeCell ref="T16:U16"/>
    <mergeCell ref="U6:U7"/>
    <mergeCell ref="I9:I11"/>
    <mergeCell ref="K9:K11"/>
    <mergeCell ref="O9:O11"/>
    <mergeCell ref="M9:M11"/>
    <mergeCell ref="M6:M7"/>
    <mergeCell ref="J16:K16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2012-09-24T12:24:15Z</dcterms:modified>
  <cp:category/>
  <cp:version/>
  <cp:contentType/>
  <cp:contentStatus/>
</cp:coreProperties>
</file>