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<sst xmlns="http://schemas.openxmlformats.org/spreadsheetml/2006/main" count="158" uniqueCount="133">
  <si>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</si>
  <si>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</si>
  <si>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</si>
  <si>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</si>
  <si>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</si>
  <si>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</si>
  <si>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</si>
  <si>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</si>
  <si>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</si>
  <si>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</si>
  <si>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</si>
  <si>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</si>
  <si>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</si>
  <si>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</si>
  <si>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</si>
  <si>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</si>
  <si>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</si>
  <si>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</si>
  <si>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</si>
  <si>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</si>
  <si>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</si>
  <si>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</si>
  <si>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</si>
  <si>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</si>
  <si>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</si>
  <si>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</si>
  <si>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</si>
  <si>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</si>
  <si>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</si>
  <si>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</si>
  <si>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</si>
  <si>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</si>
  <si>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</si>
  <si>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</si>
  <si>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</si>
  <si>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</si>
  <si>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</si>
  <si>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</si>
  <si>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</si>
  <si>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</si>
  <si>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</si>
  <si>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</si>
  <si>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</si>
  <si>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</si>
  <si>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</si>
  <si>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</si>
  <si>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</si>
  <si>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</si>
  <si>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</si>
  <si>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</si>
  <si>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</si>
  <si>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</si>
  <si>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</si>
  <si>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</si>
  <si>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</si>
  <si>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</si>
  <si>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</si>
  <si>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</si>
  <si>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</si>
  <si>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</si>
  <si>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</si>
  <si>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</si>
  <si>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</si>
  <si>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</si>
  <si>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</si>
  <si>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</si>
  <si>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</si>
  <si>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</si>
  <si>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</si>
  <si>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</si>
  <si>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</si>
  <si>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</si>
  <si>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</si>
  <si>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</si>
  <si>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</si>
  <si>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</si>
  <si>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</si>
  <si>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</si>
  <si>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</si>
  <si>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</si>
  <si>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</si>
  <si>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</si>
  <si>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</si>
  <si>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</si>
  <si>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</si>
  <si>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</si>
  <si>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</si>
  <si>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</si>
  <si>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</si>
  <si>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</si>
  <si>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</si>
  <si>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</si>
  <si>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</si>
  <si>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</si>
  <si>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</si>
  <si>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</si>
  <si>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</si>
  <si>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</si>
  <si>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</si>
  <si>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</si>
  <si>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</si>
  <si>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</si>
  <si>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</si>
  <si>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</si>
  <si>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</si>
  <si>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</si>
  <si>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</si>
  <si>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</si>
  <si>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</si>
  <si>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</si>
  <si>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</si>
  <si>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</si>
  <si>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</si>
  <si>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</si>
  <si>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</si>
  <si>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</si>
  <si>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</si>
  <si>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</si>
  <si>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</si>
  <si>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</si>
  <si>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</si>
  <si>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</si>
  <si>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</si>
  <si>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</si>
  <si>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</si>
  <si>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</si>
  <si>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</si>
  <si>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</si>
  <si>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</si>
  <si>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</si>
  <si>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2013 m. rugsėjo mėn. pabaigoje, tūkst. Lt</t>
  </si>
  <si>
    <t>September 2013  (end of period), thousands LTL</t>
  </si>
  <si>
    <t>Pohjola Bank plc Lietuvos filialas</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</si>
</sst>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6">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style="thin"/>
      <top>
        <color indexed="63"/>
      </top>
      <bottom style="thin"/>
    </border>
    <border>
      <left style="thin"/>
      <right>
        <color indexed="63"/>
      </right>
      <top style="thin"/>
      <bottom style="thin"/>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93">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59" applyNumberFormat="1" applyFont="1" applyBorder="1" applyAlignment="1">
      <alignment horizontal="right" vertical="center"/>
      <protection/>
    </xf>
    <xf numFmtId="0" fontId="6" fillId="0" borderId="0" xfId="0" applyFont="1" applyFill="1" applyAlignment="1">
      <alignment vertical="center"/>
    </xf>
    <xf numFmtId="3" fontId="11" fillId="0" borderId="11" xfId="0" applyNumberFormat="1" applyFont="1" applyFill="1" applyBorder="1" applyAlignment="1">
      <alignment horizontal="right" wrapText="1"/>
    </xf>
    <xf numFmtId="3" fontId="6" fillId="0" borderId="0" xfId="0" applyNumberFormat="1" applyFont="1" applyFill="1" applyBorder="1" applyAlignment="1">
      <alignment horizontal="right"/>
    </xf>
    <xf numFmtId="3" fontId="6" fillId="0" borderId="3" xfId="0" applyNumberFormat="1" applyFont="1" applyFill="1" applyBorder="1" applyAlignment="1">
      <alignment wrapText="1"/>
    </xf>
    <xf numFmtId="3" fontId="6" fillId="0" borderId="12" xfId="59" applyNumberFormat="1" applyFont="1" applyBorder="1" applyAlignment="1">
      <alignment horizontal="right" vertical="center"/>
      <protection/>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 fontId="6" fillId="0" borderId="11" xfId="59" applyNumberFormat="1"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3" xfId="59" applyNumberFormat="1" applyFont="1" applyFill="1" applyBorder="1" applyAlignment="1">
      <alignment horizontal="right" vertical="center"/>
      <protection/>
    </xf>
    <xf numFmtId="3" fontId="6" fillId="0" borderId="14" xfId="59" applyNumberFormat="1" applyFont="1" applyFill="1" applyBorder="1" applyAlignment="1">
      <alignment horizontal="right" vertical="center"/>
      <protection/>
    </xf>
    <xf numFmtId="0" fontId="6" fillId="34" borderId="3" xfId="63" applyFont="1" applyFill="1" applyBorder="1" applyAlignment="1">
      <alignment horizontal="right" vertical="center"/>
      <protection/>
    </xf>
    <xf numFmtId="3" fontId="6" fillId="0" borderId="12" xfId="0" applyNumberFormat="1" applyFont="1" applyBorder="1" applyAlignment="1">
      <alignment horizontal="right" vertical="center"/>
    </xf>
    <xf numFmtId="0" fontId="6" fillId="0" borderId="3" xfId="0" applyFont="1" applyBorder="1" applyAlignment="1">
      <alignment horizontal="right" vertical="center"/>
    </xf>
    <xf numFmtId="0" fontId="9" fillId="35" borderId="3" xfId="0" applyFont="1" applyFill="1" applyBorder="1" applyAlignment="1">
      <alignment horizontal="center" vertical="center"/>
    </xf>
    <xf numFmtId="3" fontId="9" fillId="35" borderId="12" xfId="0" applyNumberFormat="1" applyFont="1" applyFill="1" applyBorder="1" applyAlignment="1">
      <alignment horizontal="center" vertical="center" textRotation="90"/>
    </xf>
    <xf numFmtId="3" fontId="9" fillId="35" borderId="12"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2" xfId="0" applyFont="1" applyFill="1" applyBorder="1" applyAlignment="1">
      <alignment horizontal="right" vertical="center"/>
    </xf>
    <xf numFmtId="3" fontId="6" fillId="0" borderId="12" xfId="0" applyNumberFormat="1" applyFont="1" applyBorder="1" applyAlignment="1">
      <alignment horizontal="right"/>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2" applyNumberFormat="1" applyFont="1" applyFill="1" applyBorder="1" applyAlignment="1">
      <alignment horizontal="right" vertical="center"/>
      <protection/>
    </xf>
    <xf numFmtId="3" fontId="6" fillId="34"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0" fillId="0" borderId="3" xfId="0" applyNumberFormat="1" applyFont="1" applyFill="1" applyBorder="1" applyAlignment="1">
      <alignment/>
    </xf>
    <xf numFmtId="3" fontId="0" fillId="34" borderId="3" xfId="0" applyNumberFormat="1" applyFont="1" applyFill="1" applyBorder="1" applyAlignment="1">
      <alignment/>
    </xf>
    <xf numFmtId="0" fontId="6" fillId="0" borderId="12" xfId="0" applyNumberFormat="1" applyFont="1" applyFill="1" applyBorder="1" applyAlignment="1">
      <alignment horizontal="right" vertical="center"/>
    </xf>
    <xf numFmtId="0" fontId="6" fillId="0" borderId="3" xfId="0" applyNumberFormat="1" applyFont="1" applyFill="1" applyBorder="1" applyAlignment="1">
      <alignment horizontal="right" vertical="center"/>
    </xf>
    <xf numFmtId="3" fontId="0" fillId="0" borderId="13" xfId="49" applyFont="1" applyFill="1" applyBorder="1" applyAlignment="1">
      <alignment horizontal="right" vertical="center"/>
      <protection/>
    </xf>
    <xf numFmtId="3" fontId="6" fillId="0" borderId="3" xfId="60" applyNumberFormat="1" applyFont="1" applyFill="1" applyBorder="1">
      <alignment/>
      <protection/>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3" fontId="6" fillId="0" borderId="17" xfId="0" applyNumberFormat="1" applyFont="1" applyFill="1" applyBorder="1" applyAlignment="1">
      <alignment/>
    </xf>
    <xf numFmtId="3" fontId="9" fillId="0" borderId="3" xfId="60" applyNumberFormat="1" applyFont="1" applyFill="1" applyBorder="1">
      <alignment/>
      <protection/>
    </xf>
    <xf numFmtId="3" fontId="9" fillId="0" borderId="3" xfId="0" applyNumberFormat="1" applyFont="1" applyFill="1" applyBorder="1" applyAlignment="1">
      <alignment/>
    </xf>
    <xf numFmtId="3" fontId="9" fillId="0" borderId="3" xfId="0" applyNumberFormat="1" applyFont="1" applyFill="1" applyBorder="1" applyAlignment="1">
      <alignment horizontal="right" vertical="center"/>
    </xf>
    <xf numFmtId="3" fontId="9" fillId="0" borderId="12" xfId="0" applyNumberFormat="1" applyFont="1" applyFill="1" applyBorder="1" applyAlignment="1">
      <alignment/>
    </xf>
    <xf numFmtId="3" fontId="6" fillId="0" borderId="3" xfId="59" applyNumberFormat="1" applyFont="1" applyBorder="1">
      <alignment/>
      <protection/>
    </xf>
    <xf numFmtId="3" fontId="6" fillId="0" borderId="13" xfId="49" applyFont="1" applyFill="1" applyBorder="1" applyAlignment="1">
      <alignment horizontal="right" vertical="center"/>
      <protection/>
    </xf>
    <xf numFmtId="41" fontId="6" fillId="0" borderId="3" xfId="60" applyNumberFormat="1" applyFont="1" applyFill="1" applyBorder="1" applyAlignment="1">
      <alignment horizontal="right" wrapText="1"/>
      <protection/>
    </xf>
    <xf numFmtId="3" fontId="6" fillId="34" borderId="3" xfId="0" applyNumberFormat="1" applyFont="1" applyFill="1" applyBorder="1" applyAlignment="1">
      <alignment/>
    </xf>
    <xf numFmtId="195" fontId="6" fillId="0" borderId="3" xfId="0" applyNumberFormat="1" applyFont="1" applyFill="1" applyBorder="1" applyAlignment="1">
      <alignment/>
    </xf>
    <xf numFmtId="3" fontId="6" fillId="0" borderId="3" xfId="0" applyNumberFormat="1" applyFont="1" applyFill="1" applyBorder="1" applyAlignment="1">
      <alignment horizontal="right"/>
    </xf>
    <xf numFmtId="3" fontId="6" fillId="34" borderId="3" xfId="62" applyNumberFormat="1" applyFont="1" applyFill="1" applyBorder="1">
      <alignment/>
      <protection/>
    </xf>
    <xf numFmtId="0" fontId="6" fillId="0" borderId="3" xfId="59" applyFont="1" applyBorder="1">
      <alignment/>
      <protection/>
    </xf>
    <xf numFmtId="0" fontId="6" fillId="0" borderId="3" xfId="60" applyNumberFormat="1" applyFont="1" applyFill="1" applyBorder="1" applyAlignment="1">
      <alignment horizontal="right" wrapText="1"/>
      <protection/>
    </xf>
    <xf numFmtId="3" fontId="6" fillId="0" borderId="13" xfId="49" applyFont="1" applyFill="1" applyBorder="1" applyAlignment="1">
      <alignment vertical="center"/>
      <protection/>
    </xf>
    <xf numFmtId="3" fontId="9" fillId="0" borderId="3" xfId="59" applyNumberFormat="1" applyFont="1" applyBorder="1">
      <alignment/>
      <protection/>
    </xf>
    <xf numFmtId="3" fontId="9" fillId="0" borderId="13" xfId="49" applyFont="1" applyFill="1" applyBorder="1" applyAlignment="1">
      <alignment horizontal="right" vertical="center"/>
      <protection/>
    </xf>
    <xf numFmtId="41" fontId="9" fillId="0" borderId="3" xfId="60" applyNumberFormat="1" applyFont="1" applyFill="1" applyBorder="1" applyAlignment="1">
      <alignment horizontal="right" wrapText="1"/>
      <protection/>
    </xf>
    <xf numFmtId="3" fontId="9" fillId="34" borderId="3" xfId="62" applyNumberFormat="1" applyFont="1" applyFill="1" applyBorder="1">
      <alignment/>
      <protection/>
    </xf>
    <xf numFmtId="195" fontId="9" fillId="0" borderId="3" xfId="0" applyNumberFormat="1" applyFont="1" applyFill="1" applyBorder="1" applyAlignment="1">
      <alignment/>
    </xf>
    <xf numFmtId="3" fontId="9" fillId="0" borderId="3" xfId="0" applyNumberFormat="1" applyFont="1" applyFill="1" applyBorder="1" applyAlignment="1">
      <alignment horizontal="right"/>
    </xf>
    <xf numFmtId="3" fontId="6" fillId="0" borderId="3" xfId="59" applyNumberFormat="1" applyFont="1" applyFill="1" applyBorder="1">
      <alignment/>
      <protection/>
    </xf>
    <xf numFmtId="3" fontId="9" fillId="34" borderId="3" xfId="0" applyNumberFormat="1" applyFont="1" applyFill="1" applyBorder="1" applyAlignment="1">
      <alignment/>
    </xf>
    <xf numFmtId="3" fontId="9" fillId="0" borderId="3" xfId="59" applyNumberFormat="1" applyFont="1" applyBorder="1" applyAlignment="1">
      <alignment vertical="top" wrapText="1"/>
      <protection/>
    </xf>
    <xf numFmtId="3" fontId="6" fillId="36" borderId="3" xfId="0" applyNumberFormat="1" applyFont="1" applyFill="1" applyBorder="1" applyAlignment="1">
      <alignment/>
    </xf>
    <xf numFmtId="3" fontId="6" fillId="0" borderId="3" xfId="0" applyNumberFormat="1" applyFont="1" applyBorder="1" applyAlignment="1">
      <alignment/>
    </xf>
    <xf numFmtId="41" fontId="6" fillId="0" borderId="3" xfId="0" applyNumberFormat="1" applyFont="1" applyFill="1" applyBorder="1" applyAlignment="1">
      <alignment horizontal="right" wrapText="1"/>
    </xf>
    <xf numFmtId="0" fontId="6" fillId="0" borderId="3" xfId="0" applyFont="1" applyFill="1" applyBorder="1" applyAlignment="1">
      <alignment/>
    </xf>
    <xf numFmtId="41" fontId="6" fillId="0" borderId="3" xfId="0" applyNumberFormat="1" applyFont="1" applyBorder="1" applyAlignment="1">
      <alignment horizontal="right" wrapText="1"/>
    </xf>
    <xf numFmtId="3" fontId="6" fillId="0" borderId="3" xfId="0" applyNumberFormat="1" applyFont="1" applyBorder="1" applyAlignment="1">
      <alignment horizontal="right" vertical="center"/>
    </xf>
    <xf numFmtId="3" fontId="6" fillId="0" borderId="12" xfId="0" applyNumberFormat="1" applyFont="1" applyFill="1" applyBorder="1" applyAlignment="1">
      <alignment horizontal="right" vertical="center"/>
    </xf>
    <xf numFmtId="3" fontId="6" fillId="0" borderId="3" xfId="59" applyNumberFormat="1" applyFont="1" applyFill="1" applyBorder="1" applyAlignment="1">
      <alignment horizontal="right"/>
      <protection/>
    </xf>
    <xf numFmtId="3" fontId="6" fillId="36" borderId="3" xfId="59" applyNumberFormat="1" applyFont="1" applyFill="1" applyBorder="1">
      <alignment/>
      <protection/>
    </xf>
    <xf numFmtId="3" fontId="6" fillId="34" borderId="3" xfId="63" applyNumberFormat="1" applyFont="1" applyFill="1" applyBorder="1">
      <alignment/>
      <protection/>
    </xf>
    <xf numFmtId="3" fontId="6" fillId="0" borderId="3" xfId="63" applyNumberFormat="1" applyFont="1" applyFill="1" applyBorder="1">
      <alignment/>
      <protection/>
    </xf>
    <xf numFmtId="3" fontId="6" fillId="36" borderId="3" xfId="59" applyNumberFormat="1" applyFont="1" applyFill="1" applyBorder="1" applyAlignment="1">
      <alignment horizontal="right"/>
      <protection/>
    </xf>
    <xf numFmtId="3" fontId="6" fillId="0" borderId="13" xfId="59" applyNumberFormat="1" applyFont="1" applyFill="1" applyBorder="1">
      <alignment/>
      <protection/>
    </xf>
    <xf numFmtId="3" fontId="6" fillId="0" borderId="3" xfId="0" applyNumberFormat="1" applyFont="1" applyFill="1" applyBorder="1" applyAlignment="1">
      <alignment vertical="center"/>
    </xf>
    <xf numFmtId="3" fontId="6" fillId="0" borderId="3" xfId="59" applyNumberFormat="1" applyFont="1" applyBorder="1" applyAlignment="1">
      <alignment horizontal="right" vertical="center"/>
      <protection/>
    </xf>
    <xf numFmtId="0" fontId="6" fillId="0" borderId="3" xfId="0" applyNumberFormat="1" applyFont="1" applyFill="1" applyBorder="1" applyAlignment="1">
      <alignment horizontal="right" wrapText="1"/>
    </xf>
    <xf numFmtId="3" fontId="6" fillId="0" borderId="12" xfId="59" applyNumberFormat="1" applyFont="1" applyBorder="1" applyAlignment="1">
      <alignment horizontal="right" vertical="center"/>
      <protection/>
    </xf>
    <xf numFmtId="3" fontId="6" fillId="0" borderId="12" xfId="0" applyNumberFormat="1" applyFont="1" applyBorder="1" applyAlignment="1">
      <alignment horizontal="right" vertical="center"/>
    </xf>
    <xf numFmtId="0" fontId="6" fillId="0" borderId="3" xfId="0" applyFont="1" applyBorder="1" applyAlignment="1">
      <alignment horizontal="right" vertical="center"/>
    </xf>
    <xf numFmtId="0" fontId="6" fillId="0" borderId="0" xfId="0" applyFont="1" applyFill="1" applyBorder="1" applyAlignment="1">
      <alignment horizontal="right" vertical="center"/>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3"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3"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3"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3"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3"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3"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3"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3" xfId="0" applyNumberFormat="1" applyFont="1" applyFill="1" applyBorder="1" applyAlignment="1">
      <alignment horizontal="left" wrapText="1" readingOrder="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SheetLayoutView="75" zoomScalePageLayoutView="0" workbookViewId="0" topLeftCell="A1">
      <selection activeCell="P2" sqref="P2"/>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9" width="13.8515625" style="7" customWidth="1"/>
    <col min="10" max="10" width="13.8515625" style="7" hidden="1" customWidth="1"/>
    <col min="11" max="11" width="13.8515625" style="7" customWidth="1"/>
    <col min="12" max="12" width="14.8515625" style="7" bestFit="1" customWidth="1"/>
    <col min="13" max="16384" width="9.140625" style="9" customWidth="1"/>
  </cols>
  <sheetData>
    <row r="1" spans="1:12" s="5" customFormat="1" ht="20.25">
      <c r="A1" s="156" t="s">
        <v>77</v>
      </c>
      <c r="B1" s="156"/>
      <c r="C1" s="156"/>
      <c r="D1" s="156"/>
      <c r="E1" s="156"/>
      <c r="F1" s="156"/>
      <c r="G1" s="156"/>
      <c r="H1" s="156"/>
      <c r="I1" s="156"/>
      <c r="J1" s="156"/>
      <c r="K1" s="156"/>
      <c r="L1" s="156"/>
    </row>
    <row r="2" spans="1:12" s="5" customFormat="1" ht="15.75">
      <c r="A2" s="157" t="s">
        <v>130</v>
      </c>
      <c r="B2" s="157"/>
      <c r="C2" s="157"/>
      <c r="D2" s="157"/>
      <c r="E2" s="157"/>
      <c r="F2" s="157"/>
      <c r="G2" s="157"/>
      <c r="H2" s="157"/>
      <c r="I2" s="157"/>
      <c r="J2" s="157"/>
      <c r="K2" s="157"/>
      <c r="L2" s="157"/>
    </row>
    <row r="3" spans="1:12" s="5" customFormat="1" ht="15.75">
      <c r="A3" s="6"/>
      <c r="B3" s="7"/>
      <c r="C3" s="7"/>
      <c r="D3" s="7"/>
      <c r="E3" s="7"/>
      <c r="F3" s="7"/>
      <c r="G3" s="7"/>
      <c r="H3" s="8"/>
      <c r="I3" s="7"/>
      <c r="J3" s="7"/>
      <c r="K3" s="7"/>
      <c r="L3" s="7"/>
    </row>
    <row r="5" spans="1:12" ht="182.25">
      <c r="A5" s="54" t="s">
        <v>71</v>
      </c>
      <c r="B5" s="55" t="s">
        <v>76</v>
      </c>
      <c r="C5" s="56" t="s">
        <v>36</v>
      </c>
      <c r="D5" s="56" t="s">
        <v>80</v>
      </c>
      <c r="E5" s="56" t="s">
        <v>26</v>
      </c>
      <c r="F5" s="56" t="s">
        <v>27</v>
      </c>
      <c r="G5" s="56" t="s">
        <v>37</v>
      </c>
      <c r="H5" s="57" t="s">
        <v>74</v>
      </c>
      <c r="I5" s="56" t="s">
        <v>28</v>
      </c>
      <c r="J5" s="56"/>
      <c r="K5" s="57" t="s">
        <v>132</v>
      </c>
      <c r="L5" s="57" t="s">
        <v>75</v>
      </c>
    </row>
    <row r="6" spans="1:12" ht="15.75">
      <c r="A6" s="22" t="s">
        <v>3</v>
      </c>
      <c r="B6" s="110">
        <v>10412</v>
      </c>
      <c r="C6" s="117">
        <v>334614</v>
      </c>
      <c r="D6" s="118">
        <v>1032545.78</v>
      </c>
      <c r="E6" s="119">
        <v>33165</v>
      </c>
      <c r="F6" s="109">
        <v>720602</v>
      </c>
      <c r="G6" s="120">
        <v>3692608</v>
      </c>
      <c r="H6" s="109">
        <v>2247952</v>
      </c>
      <c r="I6" s="121">
        <v>54317</v>
      </c>
      <c r="J6" s="110"/>
      <c r="K6" s="122">
        <f>103516</f>
        <v>103516</v>
      </c>
      <c r="L6" s="111">
        <f aca="true" t="shared" si="0" ref="L6:L31">SUM(B6:K6)</f>
        <v>8229731.78</v>
      </c>
    </row>
    <row r="7" spans="1:12" ht="15.75">
      <c r="A7" s="22" t="s">
        <v>5</v>
      </c>
      <c r="B7" s="110">
        <v>654178</v>
      </c>
      <c r="C7" s="117">
        <v>3209668</v>
      </c>
      <c r="D7" s="118">
        <f>SUM(D11:D15)</f>
        <v>9374328.43</v>
      </c>
      <c r="E7" s="119">
        <v>483247</v>
      </c>
      <c r="F7" s="109">
        <v>7114894</v>
      </c>
      <c r="G7" s="123">
        <v>16749327</v>
      </c>
      <c r="H7" s="109">
        <v>13525460</v>
      </c>
      <c r="I7" s="121">
        <v>2828861</v>
      </c>
      <c r="J7" s="110"/>
      <c r="K7" s="122">
        <v>64011</v>
      </c>
      <c r="L7" s="111">
        <f t="shared" si="0"/>
        <v>54003974.43</v>
      </c>
    </row>
    <row r="8" spans="1:12" ht="15.75">
      <c r="A8" s="22" t="s">
        <v>23</v>
      </c>
      <c r="B8" s="110">
        <v>0</v>
      </c>
      <c r="C8" s="117">
        <v>22870</v>
      </c>
      <c r="D8" s="118">
        <v>79795</v>
      </c>
      <c r="E8" s="119">
        <v>312</v>
      </c>
      <c r="F8" s="109">
        <v>0</v>
      </c>
      <c r="G8" s="123">
        <v>306697</v>
      </c>
      <c r="H8" s="109">
        <v>0</v>
      </c>
      <c r="I8" s="121">
        <v>37941</v>
      </c>
      <c r="J8" s="110"/>
      <c r="K8" s="122">
        <v>0</v>
      </c>
      <c r="L8" s="111">
        <f t="shared" si="0"/>
        <v>447615</v>
      </c>
    </row>
    <row r="9" spans="1:12" ht="15.75">
      <c r="A9" s="22" t="s">
        <v>21</v>
      </c>
      <c r="B9" s="110">
        <v>0</v>
      </c>
      <c r="C9" s="124">
        <v>0</v>
      </c>
      <c r="D9" s="118">
        <v>8694.58</v>
      </c>
      <c r="E9" s="125">
        <v>0</v>
      </c>
      <c r="F9" s="109">
        <v>0</v>
      </c>
      <c r="G9" s="123">
        <v>1974</v>
      </c>
      <c r="H9" s="109">
        <v>8942</v>
      </c>
      <c r="I9" s="121">
        <v>0</v>
      </c>
      <c r="J9" s="110"/>
      <c r="K9" s="122">
        <v>0</v>
      </c>
      <c r="L9" s="111">
        <f t="shared" si="0"/>
        <v>19610.58</v>
      </c>
    </row>
    <row r="10" spans="1:12" ht="15.75">
      <c r="A10" s="22" t="s">
        <v>30</v>
      </c>
      <c r="B10" s="110">
        <v>0</v>
      </c>
      <c r="C10" s="117">
        <v>0</v>
      </c>
      <c r="D10" s="118">
        <v>326363.52</v>
      </c>
      <c r="E10" s="125">
        <v>0</v>
      </c>
      <c r="F10" s="112">
        <v>349537</v>
      </c>
      <c r="G10" s="123">
        <v>1108655</v>
      </c>
      <c r="H10" s="109">
        <v>1216731</v>
      </c>
      <c r="I10" s="121">
        <v>204158</v>
      </c>
      <c r="J10" s="110"/>
      <c r="K10" s="122">
        <v>0</v>
      </c>
      <c r="L10" s="111">
        <f t="shared" si="0"/>
        <v>3205444.52</v>
      </c>
    </row>
    <row r="11" spans="1:12" ht="15.75">
      <c r="A11" s="22" t="s">
        <v>6</v>
      </c>
      <c r="B11" s="110">
        <v>1512</v>
      </c>
      <c r="C11" s="117">
        <v>131562</v>
      </c>
      <c r="D11" s="118">
        <v>740915.11</v>
      </c>
      <c r="E11" s="125">
        <v>0</v>
      </c>
      <c r="F11" s="109">
        <v>331420</v>
      </c>
      <c r="G11" s="123">
        <v>394916</v>
      </c>
      <c r="H11" s="109">
        <v>932704</v>
      </c>
      <c r="I11" s="121">
        <v>282037</v>
      </c>
      <c r="J11" s="110"/>
      <c r="K11" s="122">
        <v>0</v>
      </c>
      <c r="L11" s="111">
        <f t="shared" si="0"/>
        <v>2815066.11</v>
      </c>
    </row>
    <row r="12" spans="1:12" ht="15.75">
      <c r="A12" s="22" t="s">
        <v>7</v>
      </c>
      <c r="B12" s="110">
        <v>1194</v>
      </c>
      <c r="C12" s="117">
        <v>8414</v>
      </c>
      <c r="D12" s="118">
        <v>247143.27</v>
      </c>
      <c r="E12" s="119">
        <v>2737</v>
      </c>
      <c r="F12" s="109">
        <v>7159</v>
      </c>
      <c r="G12" s="123">
        <v>524431</v>
      </c>
      <c r="H12" s="109">
        <v>559393</v>
      </c>
      <c r="I12" s="121">
        <v>14112</v>
      </c>
      <c r="J12" s="110"/>
      <c r="K12" s="122">
        <v>0</v>
      </c>
      <c r="L12" s="111">
        <f t="shared" si="0"/>
        <v>1364583.27</v>
      </c>
    </row>
    <row r="13" spans="1:12" ht="15.75">
      <c r="A13" s="22" t="s">
        <v>8</v>
      </c>
      <c r="B13" s="110">
        <v>1665</v>
      </c>
      <c r="C13" s="117">
        <v>25207</v>
      </c>
      <c r="D13" s="118">
        <v>326380.78</v>
      </c>
      <c r="E13" s="119">
        <v>16673</v>
      </c>
      <c r="F13" s="109">
        <v>349537</v>
      </c>
      <c r="G13" s="123">
        <v>1069639</v>
      </c>
      <c r="H13" s="109">
        <v>1242017</v>
      </c>
      <c r="I13" s="121">
        <v>204181</v>
      </c>
      <c r="J13" s="110"/>
      <c r="K13" s="122">
        <v>0</v>
      </c>
      <c r="L13" s="111">
        <f t="shared" si="0"/>
        <v>3235299.7800000003</v>
      </c>
    </row>
    <row r="14" spans="1:12" ht="15.75">
      <c r="A14" s="22" t="s">
        <v>9</v>
      </c>
      <c r="B14" s="110">
        <v>267664</v>
      </c>
      <c r="C14" s="117">
        <v>926007</v>
      </c>
      <c r="D14" s="118">
        <v>4023635.27</v>
      </c>
      <c r="E14" s="119">
        <v>399232</v>
      </c>
      <c r="F14" s="109">
        <v>3550813</v>
      </c>
      <c r="G14" s="123">
        <v>8076157</v>
      </c>
      <c r="H14" s="109">
        <v>4469833</v>
      </c>
      <c r="I14" s="121">
        <v>2123270</v>
      </c>
      <c r="J14" s="110"/>
      <c r="K14" s="122">
        <v>64011</v>
      </c>
      <c r="L14" s="111">
        <f t="shared" si="0"/>
        <v>23900622.27</v>
      </c>
    </row>
    <row r="15" spans="1:12" ht="15.75">
      <c r="A15" s="22" t="s">
        <v>10</v>
      </c>
      <c r="B15" s="110">
        <v>382143</v>
      </c>
      <c r="C15" s="117">
        <v>2118478</v>
      </c>
      <c r="D15" s="118">
        <v>4036254</v>
      </c>
      <c r="E15" s="119">
        <v>64605</v>
      </c>
      <c r="F15" s="109">
        <v>2875965</v>
      </c>
      <c r="G15" s="123">
        <v>6684184</v>
      </c>
      <c r="H15" s="109">
        <v>6321513</v>
      </c>
      <c r="I15" s="121">
        <v>205261</v>
      </c>
      <c r="J15" s="110"/>
      <c r="K15" s="122">
        <v>0</v>
      </c>
      <c r="L15" s="111">
        <f t="shared" si="0"/>
        <v>22688403</v>
      </c>
    </row>
    <row r="16" spans="1:12" ht="15.75">
      <c r="A16" s="22" t="s">
        <v>11</v>
      </c>
      <c r="B16" s="110">
        <v>213562</v>
      </c>
      <c r="C16" s="117">
        <v>647188</v>
      </c>
      <c r="D16" s="118">
        <v>715487</v>
      </c>
      <c r="E16" s="119">
        <v>153930</v>
      </c>
      <c r="F16" s="109">
        <v>0</v>
      </c>
      <c r="G16" s="120">
        <v>1127134</v>
      </c>
      <c r="H16" s="109">
        <v>1414319</v>
      </c>
      <c r="I16" s="121">
        <v>1749432</v>
      </c>
      <c r="J16" s="110"/>
      <c r="K16" s="122">
        <v>0</v>
      </c>
      <c r="L16" s="111">
        <f t="shared" si="0"/>
        <v>6021052</v>
      </c>
    </row>
    <row r="17" spans="1:12" ht="15.75">
      <c r="A17" s="22" t="s">
        <v>12</v>
      </c>
      <c r="B17" s="110">
        <v>3381</v>
      </c>
      <c r="C17" s="117">
        <v>1282</v>
      </c>
      <c r="D17" s="126">
        <v>222503.29</v>
      </c>
      <c r="E17" s="119">
        <v>76950</v>
      </c>
      <c r="F17" s="109">
        <v>56428</v>
      </c>
      <c r="G17" s="120">
        <v>309094</v>
      </c>
      <c r="H17" s="109">
        <v>359057</v>
      </c>
      <c r="I17" s="121">
        <v>54407</v>
      </c>
      <c r="J17" s="110"/>
      <c r="K17" s="122">
        <v>0</v>
      </c>
      <c r="L17" s="111">
        <f t="shared" si="0"/>
        <v>1083102.29</v>
      </c>
    </row>
    <row r="18" spans="1:12" s="12" customFormat="1" ht="15.75">
      <c r="A18" s="58" t="s">
        <v>16</v>
      </c>
      <c r="B18" s="114">
        <v>940302.5974</v>
      </c>
      <c r="C18" s="127">
        <v>4858005</v>
      </c>
      <c r="D18" s="128">
        <v>11971327.51</v>
      </c>
      <c r="E18" s="129">
        <v>874855</v>
      </c>
      <c r="F18" s="113">
        <v>8915121</v>
      </c>
      <c r="G18" s="130">
        <v>23163037</v>
      </c>
      <c r="H18" s="113">
        <v>19241892</v>
      </c>
      <c r="I18" s="131">
        <v>5210316</v>
      </c>
      <c r="J18" s="114"/>
      <c r="K18" s="132">
        <v>169491</v>
      </c>
      <c r="L18" s="115">
        <f t="shared" si="0"/>
        <v>75344347.1074</v>
      </c>
    </row>
    <row r="19" spans="1:12" ht="15.75">
      <c r="A19" s="22" t="s">
        <v>13</v>
      </c>
      <c r="B19" s="110">
        <v>73498</v>
      </c>
      <c r="C19" s="117">
        <v>1063817</v>
      </c>
      <c r="D19" s="118">
        <v>4034172</v>
      </c>
      <c r="E19" s="119">
        <v>1456</v>
      </c>
      <c r="F19" s="109">
        <v>5825296</v>
      </c>
      <c r="G19" s="120">
        <v>7953717</v>
      </c>
      <c r="H19" s="109">
        <v>734726</v>
      </c>
      <c r="I19" s="121">
        <v>67501</v>
      </c>
      <c r="J19" s="110"/>
      <c r="K19" s="122">
        <f>138318+6</f>
        <v>138324</v>
      </c>
      <c r="L19" s="111">
        <f t="shared" si="0"/>
        <v>19892507</v>
      </c>
    </row>
    <row r="20" spans="1:12" ht="31.5">
      <c r="A20" s="59" t="s">
        <v>22</v>
      </c>
      <c r="B20" s="110">
        <v>67902</v>
      </c>
      <c r="C20" s="117">
        <v>924666</v>
      </c>
      <c r="D20" s="118">
        <v>1410239</v>
      </c>
      <c r="E20" s="125">
        <v>0</v>
      </c>
      <c r="F20" s="109">
        <v>5798734</v>
      </c>
      <c r="G20" s="120">
        <v>7453452</v>
      </c>
      <c r="H20" s="110">
        <v>498311</v>
      </c>
      <c r="I20" s="121">
        <v>0</v>
      </c>
      <c r="J20" s="110"/>
      <c r="K20" s="122">
        <v>138324</v>
      </c>
      <c r="L20" s="111">
        <f t="shared" si="0"/>
        <v>16291628</v>
      </c>
    </row>
    <row r="21" spans="1:12" ht="15.75">
      <c r="A21" s="22" t="s">
        <v>14</v>
      </c>
      <c r="B21" s="110">
        <v>0</v>
      </c>
      <c r="C21" s="117">
        <v>14326</v>
      </c>
      <c r="D21" s="118">
        <v>26245.82</v>
      </c>
      <c r="E21" s="125">
        <v>0</v>
      </c>
      <c r="F21" s="109"/>
      <c r="G21" s="120">
        <v>0</v>
      </c>
      <c r="H21" s="109">
        <v>0</v>
      </c>
      <c r="I21" s="121">
        <v>83135</v>
      </c>
      <c r="J21" s="110"/>
      <c r="K21" s="122">
        <v>0</v>
      </c>
      <c r="L21" s="111">
        <f t="shared" si="0"/>
        <v>123706.82</v>
      </c>
    </row>
    <row r="22" spans="1:12" ht="15.75">
      <c r="A22" s="22" t="s">
        <v>4</v>
      </c>
      <c r="B22" s="110">
        <v>655345</v>
      </c>
      <c r="C22" s="117">
        <v>3489340</v>
      </c>
      <c r="D22" s="118">
        <f>SUM(D23:D27)</f>
        <v>6294312.67</v>
      </c>
      <c r="E22" s="119">
        <v>700103</v>
      </c>
      <c r="F22" s="109">
        <v>3018915</v>
      </c>
      <c r="G22" s="123">
        <v>12239054</v>
      </c>
      <c r="H22" s="109">
        <v>14591769</v>
      </c>
      <c r="I22" s="121">
        <v>4522724</v>
      </c>
      <c r="J22" s="110"/>
      <c r="K22" s="122">
        <v>32851</v>
      </c>
      <c r="L22" s="111">
        <f t="shared" si="0"/>
        <v>45544413.67</v>
      </c>
    </row>
    <row r="23" spans="1:12" ht="15.75">
      <c r="A23" s="22" t="s">
        <v>31</v>
      </c>
      <c r="B23" s="110">
        <v>4674</v>
      </c>
      <c r="C23" s="133">
        <v>242210</v>
      </c>
      <c r="D23" s="118">
        <v>484391.83</v>
      </c>
      <c r="E23" s="119">
        <v>5420</v>
      </c>
      <c r="F23" s="109">
        <v>391976</v>
      </c>
      <c r="G23" s="123">
        <v>342502</v>
      </c>
      <c r="H23" s="109">
        <v>814936</v>
      </c>
      <c r="I23" s="121">
        <v>142211</v>
      </c>
      <c r="J23" s="110"/>
      <c r="K23" s="122">
        <v>0</v>
      </c>
      <c r="L23" s="111">
        <f t="shared" si="0"/>
        <v>2428320.83</v>
      </c>
    </row>
    <row r="24" spans="1:12" ht="15.75">
      <c r="A24" s="22" t="s">
        <v>32</v>
      </c>
      <c r="B24" s="110">
        <v>841</v>
      </c>
      <c r="C24" s="133">
        <v>95337</v>
      </c>
      <c r="D24" s="118">
        <v>150301.91</v>
      </c>
      <c r="E24" s="119">
        <v>6911</v>
      </c>
      <c r="F24" s="109">
        <v>19282</v>
      </c>
      <c r="G24" s="123">
        <v>149569</v>
      </c>
      <c r="H24" s="109">
        <v>891321</v>
      </c>
      <c r="I24" s="121">
        <v>42346</v>
      </c>
      <c r="J24" s="110"/>
      <c r="K24" s="122">
        <v>0</v>
      </c>
      <c r="L24" s="111">
        <f t="shared" si="0"/>
        <v>1355908.9100000001</v>
      </c>
    </row>
    <row r="25" spans="1:12" ht="15.75">
      <c r="A25" s="22" t="s">
        <v>33</v>
      </c>
      <c r="B25" s="110">
        <v>7673</v>
      </c>
      <c r="C25" s="133">
        <v>44821</v>
      </c>
      <c r="D25" s="118">
        <v>57783.3</v>
      </c>
      <c r="E25" s="119">
        <v>11903</v>
      </c>
      <c r="F25" s="109">
        <v>24246</v>
      </c>
      <c r="G25" s="123">
        <v>372162</v>
      </c>
      <c r="H25" s="109">
        <v>189856</v>
      </c>
      <c r="I25" s="121">
        <v>69230</v>
      </c>
      <c r="J25" s="110"/>
      <c r="K25" s="122">
        <v>10299</v>
      </c>
      <c r="L25" s="111">
        <f t="shared" si="0"/>
        <v>787973.3</v>
      </c>
    </row>
    <row r="26" spans="1:12" ht="15.75">
      <c r="A26" s="22" t="s">
        <v>34</v>
      </c>
      <c r="B26" s="110">
        <v>334892</v>
      </c>
      <c r="C26" s="133">
        <v>2088583</v>
      </c>
      <c r="D26" s="118">
        <v>2569732.98</v>
      </c>
      <c r="E26" s="119">
        <v>120330</v>
      </c>
      <c r="F26" s="109">
        <v>1814758</v>
      </c>
      <c r="G26" s="123">
        <v>4013374</v>
      </c>
      <c r="H26" s="109">
        <v>3057399</v>
      </c>
      <c r="I26" s="121">
        <v>450947</v>
      </c>
      <c r="J26" s="110"/>
      <c r="K26" s="122">
        <f>+K22-K25-K27</f>
        <v>22509</v>
      </c>
      <c r="L26" s="111">
        <f t="shared" si="0"/>
        <v>14472524.98</v>
      </c>
    </row>
    <row r="27" spans="1:12" ht="15.75">
      <c r="A27" s="22" t="s">
        <v>35</v>
      </c>
      <c r="B27" s="110">
        <v>307265</v>
      </c>
      <c r="C27" s="117">
        <v>1018389</v>
      </c>
      <c r="D27" s="118">
        <v>3032102.65</v>
      </c>
      <c r="E27" s="119">
        <v>555539</v>
      </c>
      <c r="F27" s="109">
        <v>768653</v>
      </c>
      <c r="G27" s="123">
        <v>7361447</v>
      </c>
      <c r="H27" s="109">
        <v>9638257</v>
      </c>
      <c r="I27" s="121">
        <v>3817990</v>
      </c>
      <c r="J27" s="110"/>
      <c r="K27" s="122">
        <v>43</v>
      </c>
      <c r="L27" s="111">
        <f t="shared" si="0"/>
        <v>26499685.65</v>
      </c>
    </row>
    <row r="28" spans="1:12" ht="15.75">
      <c r="A28" s="22" t="s">
        <v>15</v>
      </c>
      <c r="B28" s="110">
        <v>0</v>
      </c>
      <c r="C28" s="117">
        <v>0</v>
      </c>
      <c r="D28" s="118">
        <v>55172.42</v>
      </c>
      <c r="E28" s="119">
        <v>19567</v>
      </c>
      <c r="F28" s="109">
        <v>0</v>
      </c>
      <c r="G28" s="120">
        <v>124790</v>
      </c>
      <c r="H28" s="109">
        <v>374849</v>
      </c>
      <c r="I28" s="121">
        <v>0</v>
      </c>
      <c r="J28" s="110"/>
      <c r="K28" s="122">
        <v>0</v>
      </c>
      <c r="L28" s="111">
        <f t="shared" si="0"/>
        <v>574378.4199999999</v>
      </c>
    </row>
    <row r="29" spans="1:12" s="12" customFormat="1" ht="15.75">
      <c r="A29" s="58" t="s">
        <v>17</v>
      </c>
      <c r="B29" s="114">
        <v>163409</v>
      </c>
      <c r="C29" s="127">
        <v>62285</v>
      </c>
      <c r="D29" s="128">
        <v>1433353.38</v>
      </c>
      <c r="E29" s="129">
        <v>77517</v>
      </c>
      <c r="F29" s="113">
        <v>0</v>
      </c>
      <c r="G29" s="134">
        <v>2409751</v>
      </c>
      <c r="H29" s="113">
        <v>3124280</v>
      </c>
      <c r="I29" s="131">
        <v>318769.96</v>
      </c>
      <c r="J29" s="114"/>
      <c r="K29" s="132">
        <v>171764</v>
      </c>
      <c r="L29" s="115">
        <f t="shared" si="0"/>
        <v>7761129.34</v>
      </c>
    </row>
    <row r="30" spans="1:12" ht="15.75">
      <c r="A30" s="22" t="s">
        <v>19</v>
      </c>
      <c r="B30" s="110">
        <v>148868</v>
      </c>
      <c r="C30" s="117">
        <v>0</v>
      </c>
      <c r="D30" s="118">
        <v>656665.41</v>
      </c>
      <c r="E30" s="119">
        <v>68875</v>
      </c>
      <c r="F30" s="109">
        <v>0</v>
      </c>
      <c r="G30" s="120">
        <v>1034575</v>
      </c>
      <c r="H30" s="109">
        <v>1640080</v>
      </c>
      <c r="I30" s="121">
        <v>250000</v>
      </c>
      <c r="J30" s="110"/>
      <c r="K30" s="122">
        <v>-2273</v>
      </c>
      <c r="L30" s="111">
        <f t="shared" si="0"/>
        <v>3796790.41</v>
      </c>
    </row>
    <row r="31" spans="1:12" s="12" customFormat="1" ht="15.75">
      <c r="A31" s="58" t="s">
        <v>18</v>
      </c>
      <c r="B31" s="114">
        <v>940303</v>
      </c>
      <c r="C31" s="127">
        <v>4858005</v>
      </c>
      <c r="D31" s="135">
        <v>11971327.57</v>
      </c>
      <c r="E31" s="129">
        <v>874855</v>
      </c>
      <c r="F31" s="113">
        <v>8915121</v>
      </c>
      <c r="G31" s="130">
        <v>23163037</v>
      </c>
      <c r="H31" s="113">
        <v>19241892</v>
      </c>
      <c r="I31" s="131">
        <v>5210315.96</v>
      </c>
      <c r="J31" s="116"/>
      <c r="K31" s="132">
        <f>+K29+K30</f>
        <v>169491</v>
      </c>
      <c r="L31" s="115">
        <f t="shared" si="0"/>
        <v>75344347.52999999</v>
      </c>
    </row>
    <row r="32" spans="1:12" ht="15.75">
      <c r="A32" s="67"/>
      <c r="B32" s="71"/>
      <c r="C32" s="13"/>
      <c r="D32" s="78"/>
      <c r="E32" s="13"/>
      <c r="F32" s="13"/>
      <c r="G32" s="81"/>
      <c r="H32" s="80"/>
      <c r="I32" s="13"/>
      <c r="J32" s="13"/>
      <c r="K32" s="85"/>
      <c r="L32" s="13"/>
    </row>
    <row r="33" spans="1:12" ht="15.75">
      <c r="A33" s="22" t="s">
        <v>20</v>
      </c>
      <c r="B33" s="110">
        <v>8184</v>
      </c>
      <c r="C33" s="117">
        <v>0</v>
      </c>
      <c r="D33" s="118">
        <v>634827.81</v>
      </c>
      <c r="E33" s="138">
        <v>3629</v>
      </c>
      <c r="F33" s="110">
        <v>325182</v>
      </c>
      <c r="G33" s="120">
        <v>616006</v>
      </c>
      <c r="H33" s="109">
        <v>260554</v>
      </c>
      <c r="I33" s="136">
        <v>91850</v>
      </c>
      <c r="J33" s="111"/>
      <c r="K33" s="111">
        <v>0</v>
      </c>
      <c r="L33" s="111">
        <f>SUM(B33:K33)</f>
        <v>1940232.81</v>
      </c>
    </row>
    <row r="34" spans="1:12" ht="15.75">
      <c r="A34" s="59" t="s">
        <v>69</v>
      </c>
      <c r="B34" s="139">
        <v>328</v>
      </c>
      <c r="C34" s="117">
        <v>0</v>
      </c>
      <c r="D34" s="118">
        <v>3263.3</v>
      </c>
      <c r="E34" s="140">
        <v>2048</v>
      </c>
      <c r="F34" s="137">
        <v>81774</v>
      </c>
      <c r="G34" s="120">
        <v>136165</v>
      </c>
      <c r="H34" s="109">
        <v>78521</v>
      </c>
      <c r="I34" s="137">
        <v>17466</v>
      </c>
      <c r="J34" s="111"/>
      <c r="K34" s="111">
        <v>0</v>
      </c>
      <c r="L34" s="111">
        <f>SUM(B34:K34)</f>
        <v>319565.3</v>
      </c>
    </row>
    <row r="35" spans="1:11" ht="15.75">
      <c r="A35" s="5"/>
      <c r="B35" s="5"/>
      <c r="D35" s="47"/>
      <c r="G35" s="83"/>
      <c r="H35" s="42"/>
      <c r="J35" s="84"/>
      <c r="K35" s="44"/>
    </row>
    <row r="36" spans="1:12" ht="25.5" customHeight="1">
      <c r="A36" s="173" t="s">
        <v>104</v>
      </c>
      <c r="B36" s="174"/>
      <c r="C36" s="174"/>
      <c r="D36" s="174"/>
      <c r="E36" s="174"/>
      <c r="F36" s="174"/>
      <c r="G36" s="174"/>
      <c r="H36" s="174"/>
      <c r="I36" s="174"/>
      <c r="J36" s="174"/>
      <c r="K36" s="174"/>
      <c r="L36" s="175"/>
    </row>
    <row r="37" spans="1:13" ht="15.75">
      <c r="A37" s="20" t="s">
        <v>25</v>
      </c>
      <c r="B37" s="110">
        <v>79885.43335</v>
      </c>
      <c r="C37" s="117">
        <v>589212</v>
      </c>
      <c r="D37" s="118">
        <v>1612832.27</v>
      </c>
      <c r="E37" s="119">
        <v>43411</v>
      </c>
      <c r="F37" s="109">
        <v>364444</v>
      </c>
      <c r="G37" s="123">
        <v>4199700</v>
      </c>
      <c r="H37" s="109">
        <v>5103141</v>
      </c>
      <c r="I37" s="133">
        <v>414997</v>
      </c>
      <c r="J37" s="111"/>
      <c r="K37" s="122">
        <f>+K27</f>
        <v>43</v>
      </c>
      <c r="L37" s="111">
        <f>SUM(B37:K37)</f>
        <v>12407665.70335</v>
      </c>
      <c r="M37" s="15"/>
    </row>
    <row r="38" spans="1:13" ht="34.5">
      <c r="A38" s="20" t="s">
        <v>105</v>
      </c>
      <c r="B38" s="110">
        <v>319669.02775</v>
      </c>
      <c r="C38" s="117">
        <v>1410565</v>
      </c>
      <c r="D38" s="118">
        <v>2629570.62</v>
      </c>
      <c r="E38" s="119">
        <v>93706</v>
      </c>
      <c r="F38" s="109">
        <v>1557817</v>
      </c>
      <c r="G38" s="123">
        <v>4144742</v>
      </c>
      <c r="H38" s="109">
        <v>3670607</v>
      </c>
      <c r="I38" s="133">
        <v>430914</v>
      </c>
      <c r="J38" s="111"/>
      <c r="K38" s="122">
        <f>+K26</f>
        <v>22509</v>
      </c>
      <c r="L38" s="111">
        <f>SUM(B38:K38)</f>
        <v>14280099.64775</v>
      </c>
      <c r="M38" s="15"/>
    </row>
    <row r="39" spans="1:12" ht="19.5" customHeight="1">
      <c r="A39" s="173" t="s">
        <v>106</v>
      </c>
      <c r="B39" s="174"/>
      <c r="C39" s="174"/>
      <c r="D39" s="174"/>
      <c r="E39" s="174"/>
      <c r="F39" s="174"/>
      <c r="G39" s="174"/>
      <c r="H39" s="174"/>
      <c r="I39" s="174"/>
      <c r="J39" s="174"/>
      <c r="K39" s="174"/>
      <c r="L39" s="175"/>
    </row>
    <row r="40" spans="1:12" ht="16.5" customHeight="1">
      <c r="A40" s="20" t="s">
        <v>25</v>
      </c>
      <c r="B40" s="110">
        <v>227379.1733</v>
      </c>
      <c r="C40" s="117">
        <v>429177</v>
      </c>
      <c r="D40" s="118">
        <v>1419270.39</v>
      </c>
      <c r="E40" s="119">
        <v>512128</v>
      </c>
      <c r="F40" s="109">
        <v>404209</v>
      </c>
      <c r="G40" s="123">
        <v>3161747</v>
      </c>
      <c r="H40" s="109">
        <v>4535116</v>
      </c>
      <c r="I40" s="133">
        <v>3402993</v>
      </c>
      <c r="J40" s="111"/>
      <c r="K40" s="141">
        <v>0</v>
      </c>
      <c r="L40" s="111">
        <f>SUM(B40:K40)</f>
        <v>14092019.5633</v>
      </c>
    </row>
    <row r="41" spans="1:12" ht="33.75" customHeight="1">
      <c r="A41" s="60" t="s">
        <v>105</v>
      </c>
      <c r="B41" s="110">
        <v>17602.535999999964</v>
      </c>
      <c r="C41" s="133">
        <v>1015565</v>
      </c>
      <c r="D41" s="118">
        <v>542851.21</v>
      </c>
      <c r="E41" s="119">
        <v>34967</v>
      </c>
      <c r="F41" s="109">
        <v>668199</v>
      </c>
      <c r="G41" s="120">
        <v>343762</v>
      </c>
      <c r="H41" s="109">
        <v>573520</v>
      </c>
      <c r="I41" s="133">
        <v>191611</v>
      </c>
      <c r="J41" s="142"/>
      <c r="K41" s="141">
        <v>0</v>
      </c>
      <c r="L41" s="111">
        <f>SUM(B41:K41)</f>
        <v>3388077.746</v>
      </c>
    </row>
    <row r="42" spans="1:12" ht="15.75">
      <c r="A42" s="61"/>
      <c r="B42" s="71"/>
      <c r="C42" s="71"/>
      <c r="D42" s="78"/>
      <c r="E42" s="80"/>
      <c r="F42" s="79"/>
      <c r="G42" s="81"/>
      <c r="H42" s="80"/>
      <c r="I42" s="82"/>
      <c r="J42" s="69"/>
      <c r="K42" s="70"/>
      <c r="L42" s="69"/>
    </row>
    <row r="43" spans="1:12" ht="18.75" customHeight="1">
      <c r="A43" s="170" t="s">
        <v>107</v>
      </c>
      <c r="B43" s="171"/>
      <c r="C43" s="171"/>
      <c r="D43" s="171"/>
      <c r="E43" s="171"/>
      <c r="F43" s="171"/>
      <c r="G43" s="171"/>
      <c r="H43" s="171"/>
      <c r="I43" s="171"/>
      <c r="J43" s="171"/>
      <c r="K43" s="171"/>
      <c r="L43" s="172"/>
    </row>
    <row r="44" spans="1:12" ht="29.25" customHeight="1">
      <c r="A44" s="62"/>
      <c r="B44" s="110">
        <v>3135.8296</v>
      </c>
      <c r="C44" s="122">
        <v>0</v>
      </c>
      <c r="D44" s="118">
        <v>32004.88</v>
      </c>
      <c r="E44" s="119">
        <v>3988</v>
      </c>
      <c r="F44" s="122">
        <v>0</v>
      </c>
      <c r="G44" s="123">
        <v>16941</v>
      </c>
      <c r="H44" s="109">
        <v>519529</v>
      </c>
      <c r="I44" s="143">
        <v>12979</v>
      </c>
      <c r="J44" s="122"/>
      <c r="K44" s="141">
        <v>0</v>
      </c>
      <c r="L44" s="122">
        <f>SUM(B44:K44)</f>
        <v>588577.7096</v>
      </c>
    </row>
    <row r="45" spans="1:12" ht="15.75">
      <c r="A45" s="61"/>
      <c r="B45" s="67"/>
      <c r="C45" s="13"/>
      <c r="D45" s="48"/>
      <c r="E45" s="13"/>
      <c r="F45" s="13"/>
      <c r="G45" s="75"/>
      <c r="H45" s="76"/>
      <c r="I45" s="13"/>
      <c r="J45" s="13"/>
      <c r="K45" s="77"/>
      <c r="L45" s="13"/>
    </row>
    <row r="46" spans="1:12" ht="17.25" customHeight="1">
      <c r="A46" s="164" t="s">
        <v>113</v>
      </c>
      <c r="B46" s="165"/>
      <c r="C46" s="165"/>
      <c r="D46" s="165"/>
      <c r="E46" s="165"/>
      <c r="F46" s="165"/>
      <c r="G46" s="165"/>
      <c r="H46" s="165"/>
      <c r="I46" s="165"/>
      <c r="J46" s="165"/>
      <c r="K46" s="165"/>
      <c r="L46" s="166"/>
    </row>
    <row r="47" spans="1:12" ht="15.75">
      <c r="A47" s="63" t="s">
        <v>0</v>
      </c>
      <c r="B47" s="110">
        <v>321330.6618472602</v>
      </c>
      <c r="C47" s="117">
        <v>2155391.9211500003</v>
      </c>
      <c r="D47" s="118">
        <v>3472835.33</v>
      </c>
      <c r="E47" s="138">
        <v>12699</v>
      </c>
      <c r="F47" s="137">
        <v>2457507</v>
      </c>
      <c r="G47" s="145">
        <v>6140030</v>
      </c>
      <c r="H47" s="110">
        <v>5155938.36278</v>
      </c>
      <c r="I47" s="133">
        <v>114511</v>
      </c>
      <c r="J47" s="111"/>
      <c r="K47" s="141">
        <v>0</v>
      </c>
      <c r="L47" s="111">
        <f>SUM(B47:K47)</f>
        <v>19830243.27577726</v>
      </c>
    </row>
    <row r="48" spans="1:12" ht="18.75">
      <c r="A48" s="63" t="s">
        <v>108</v>
      </c>
      <c r="B48" s="110">
        <v>9574.417961376</v>
      </c>
      <c r="C48" s="117">
        <v>14870.328250000002</v>
      </c>
      <c r="D48" s="118">
        <v>155594.12</v>
      </c>
      <c r="E48" s="138">
        <v>1935</v>
      </c>
      <c r="F48" s="137">
        <v>13884</v>
      </c>
      <c r="G48" s="145">
        <v>177702</v>
      </c>
      <c r="H48" s="110">
        <v>507425.640869999</v>
      </c>
      <c r="I48" s="133">
        <v>31189</v>
      </c>
      <c r="J48" s="111"/>
      <c r="K48" s="141">
        <v>0</v>
      </c>
      <c r="L48" s="111">
        <f>SUM(B48:K48)</f>
        <v>912174.507081375</v>
      </c>
    </row>
    <row r="49" spans="1:12" ht="15.75">
      <c r="A49" s="63" t="s">
        <v>24</v>
      </c>
      <c r="B49" s="110">
        <v>26652.70013999991</v>
      </c>
      <c r="C49" s="117">
        <v>7751.270870000006</v>
      </c>
      <c r="D49" s="118">
        <v>26114.31</v>
      </c>
      <c r="E49" s="138">
        <v>42</v>
      </c>
      <c r="F49" s="137">
        <v>13572</v>
      </c>
      <c r="G49" s="120">
        <v>75324</v>
      </c>
      <c r="H49" s="110">
        <v>158495.25613</v>
      </c>
      <c r="I49" s="133">
        <v>3497</v>
      </c>
      <c r="J49" s="111"/>
      <c r="K49" s="141">
        <v>0</v>
      </c>
      <c r="L49" s="111">
        <f>SUM(B49:K49)</f>
        <v>311448.5371399999</v>
      </c>
    </row>
    <row r="50" spans="1:12" ht="18.75">
      <c r="A50" s="63" t="s">
        <v>109</v>
      </c>
      <c r="B50" s="110">
        <v>47945.72261136441</v>
      </c>
      <c r="C50" s="117">
        <v>105997.42969999994</v>
      </c>
      <c r="D50" s="118">
        <v>590181.92</v>
      </c>
      <c r="E50" s="138">
        <v>56455</v>
      </c>
      <c r="F50" s="137">
        <v>494015</v>
      </c>
      <c r="G50" s="146">
        <v>605394</v>
      </c>
      <c r="H50" s="110">
        <v>596490.679069998</v>
      </c>
      <c r="I50" s="144">
        <v>76608</v>
      </c>
      <c r="J50" s="111"/>
      <c r="K50" s="141">
        <v>0</v>
      </c>
      <c r="L50" s="111">
        <f>SUM(B50:K50)</f>
        <v>2573087.7513813623</v>
      </c>
    </row>
    <row r="51" spans="1:11" ht="15.75">
      <c r="A51" s="64"/>
      <c r="B51" s="5"/>
      <c r="D51" s="47"/>
      <c r="G51" s="51"/>
      <c r="H51" s="43"/>
      <c r="K51" s="11"/>
    </row>
    <row r="52" spans="1:12" ht="19.5" customHeight="1">
      <c r="A52" s="167" t="s">
        <v>112</v>
      </c>
      <c r="B52" s="168"/>
      <c r="C52" s="168"/>
      <c r="D52" s="168"/>
      <c r="E52" s="168"/>
      <c r="F52" s="168"/>
      <c r="G52" s="168"/>
      <c r="H52" s="168"/>
      <c r="I52" s="168"/>
      <c r="J52" s="168"/>
      <c r="K52" s="168"/>
      <c r="L52" s="169"/>
    </row>
    <row r="53" spans="1:12" ht="15.75">
      <c r="A53" s="63" t="s">
        <v>1</v>
      </c>
      <c r="B53" s="110">
        <v>286472.18818999996</v>
      </c>
      <c r="C53" s="117">
        <v>1280880.6003800002</v>
      </c>
      <c r="D53" s="148">
        <v>5167694.86</v>
      </c>
      <c r="E53" s="138">
        <v>435386</v>
      </c>
      <c r="F53" s="137">
        <v>3917111</v>
      </c>
      <c r="G53" s="123">
        <v>9388869</v>
      </c>
      <c r="H53" s="110">
        <v>6043894.921530003</v>
      </c>
      <c r="I53" s="147">
        <v>2714017</v>
      </c>
      <c r="J53" s="111"/>
      <c r="K53" s="122">
        <f>+K7-K10</f>
        <v>64011</v>
      </c>
      <c r="L53" s="122">
        <f>SUM(B53:K53)</f>
        <v>29298336.570100002</v>
      </c>
    </row>
    <row r="54" spans="1:12" ht="15.75">
      <c r="A54" s="66"/>
      <c r="B54" s="67"/>
      <c r="C54" s="13"/>
      <c r="D54" s="48"/>
      <c r="E54" s="13"/>
      <c r="F54" s="13"/>
      <c r="G54" s="68"/>
      <c r="H54" s="69"/>
      <c r="I54" s="13"/>
      <c r="J54" s="13"/>
      <c r="K54" s="70"/>
      <c r="L54" s="13"/>
    </row>
    <row r="55" spans="1:12" ht="15.75" customHeight="1">
      <c r="A55" s="164" t="s">
        <v>111</v>
      </c>
      <c r="B55" s="165"/>
      <c r="C55" s="165"/>
      <c r="D55" s="165"/>
      <c r="E55" s="165"/>
      <c r="F55" s="165"/>
      <c r="G55" s="165"/>
      <c r="H55" s="165"/>
      <c r="I55" s="165"/>
      <c r="J55" s="165"/>
      <c r="K55" s="165"/>
      <c r="L55" s="166"/>
    </row>
    <row r="56" spans="1:13" ht="21" customHeight="1">
      <c r="A56" s="63" t="s">
        <v>0</v>
      </c>
      <c r="B56" s="110">
        <v>0</v>
      </c>
      <c r="C56" s="117">
        <v>8262.462300000003</v>
      </c>
      <c r="D56" s="118">
        <v>43916.39</v>
      </c>
      <c r="E56" s="138">
        <v>330</v>
      </c>
      <c r="F56" s="137">
        <v>12358</v>
      </c>
      <c r="G56" s="145">
        <v>47870</v>
      </c>
      <c r="H56" s="110">
        <v>47551.74922999999</v>
      </c>
      <c r="I56" s="144">
        <v>1218</v>
      </c>
      <c r="J56" s="149"/>
      <c r="K56" s="141">
        <v>0</v>
      </c>
      <c r="L56" s="111">
        <f>SUM(B56:K56)</f>
        <v>161506.60152999999</v>
      </c>
      <c r="M56" s="5"/>
    </row>
    <row r="57" spans="1:13" ht="21" customHeight="1">
      <c r="A57" s="63" t="s">
        <v>108</v>
      </c>
      <c r="B57" s="110">
        <v>355</v>
      </c>
      <c r="C57" s="117">
        <v>654.3089900000001</v>
      </c>
      <c r="D57" s="118">
        <v>5578.02</v>
      </c>
      <c r="E57" s="138">
        <v>74</v>
      </c>
      <c r="F57" s="137">
        <v>610</v>
      </c>
      <c r="G57" s="145">
        <v>7258</v>
      </c>
      <c r="H57" s="110">
        <v>28004.662610000003</v>
      </c>
      <c r="I57" s="150">
        <v>1162</v>
      </c>
      <c r="J57" s="149"/>
      <c r="K57" s="141">
        <v>0</v>
      </c>
      <c r="L57" s="111">
        <f>SUM(B57:K57)</f>
        <v>43695.99160000001</v>
      </c>
      <c r="M57" s="5"/>
    </row>
    <row r="58" spans="1:13" ht="21" customHeight="1">
      <c r="A58" s="63" t="s">
        <v>24</v>
      </c>
      <c r="B58" s="110">
        <v>30.88401</v>
      </c>
      <c r="C58" s="117">
        <v>690</v>
      </c>
      <c r="D58" s="118">
        <v>1646.57</v>
      </c>
      <c r="E58" s="151">
        <v>0</v>
      </c>
      <c r="F58" s="137">
        <v>8</v>
      </c>
      <c r="G58" s="145">
        <v>1587</v>
      </c>
      <c r="H58" s="110">
        <v>9323.225</v>
      </c>
      <c r="I58" s="133">
        <v>271</v>
      </c>
      <c r="J58" s="149"/>
      <c r="K58" s="141">
        <v>0</v>
      </c>
      <c r="L58" s="111">
        <f>SUM(B58:K58)</f>
        <v>13556.67901</v>
      </c>
      <c r="M58" s="5"/>
    </row>
    <row r="59" spans="1:13" ht="21" customHeight="1">
      <c r="A59" s="63" t="s">
        <v>109</v>
      </c>
      <c r="B59" s="110">
        <v>705</v>
      </c>
      <c r="C59" s="117">
        <v>744.50039</v>
      </c>
      <c r="D59" s="118">
        <v>2711.85</v>
      </c>
      <c r="E59" s="138">
        <v>257</v>
      </c>
      <c r="F59" s="137">
        <v>335</v>
      </c>
      <c r="G59" s="145">
        <v>630</v>
      </c>
      <c r="H59" s="110">
        <v>3984.99994</v>
      </c>
      <c r="I59" s="144">
        <v>4763</v>
      </c>
      <c r="J59" s="149"/>
      <c r="K59" s="141">
        <v>0</v>
      </c>
      <c r="L59" s="111">
        <f>SUM(B59:K59)</f>
        <v>14131.35033</v>
      </c>
      <c r="M59" s="5"/>
    </row>
    <row r="60" spans="1:13" ht="15.75">
      <c r="A60" s="66"/>
      <c r="B60" s="71"/>
      <c r="C60" s="13"/>
      <c r="D60" s="48"/>
      <c r="E60" s="13"/>
      <c r="F60" s="13"/>
      <c r="G60" s="72"/>
      <c r="H60" s="73"/>
      <c r="I60" s="74"/>
      <c r="J60" s="13"/>
      <c r="K60" s="70"/>
      <c r="L60" s="13"/>
      <c r="M60" s="5"/>
    </row>
    <row r="61" spans="1:12" ht="18" customHeight="1">
      <c r="A61" s="161" t="s">
        <v>110</v>
      </c>
      <c r="B61" s="162"/>
      <c r="C61" s="162"/>
      <c r="D61" s="162"/>
      <c r="E61" s="162"/>
      <c r="F61" s="162"/>
      <c r="G61" s="162"/>
      <c r="H61" s="162"/>
      <c r="I61" s="162"/>
      <c r="J61" s="162"/>
      <c r="K61" s="162"/>
      <c r="L61" s="163"/>
    </row>
    <row r="62" spans="1:12" ht="18.75">
      <c r="A62" s="18" t="s">
        <v>82</v>
      </c>
      <c r="B62" s="10">
        <v>0</v>
      </c>
      <c r="C62" s="19">
        <v>0</v>
      </c>
      <c r="D62" s="108">
        <v>23276</v>
      </c>
      <c r="E62" s="106">
        <v>0</v>
      </c>
      <c r="F62" s="11">
        <v>0</v>
      </c>
      <c r="G62" s="105">
        <v>111465</v>
      </c>
      <c r="H62" s="104">
        <v>43674.614652678065</v>
      </c>
      <c r="I62" s="11">
        <v>0</v>
      </c>
      <c r="J62" s="11"/>
      <c r="K62" s="52">
        <v>0</v>
      </c>
      <c r="L62" s="11">
        <f>SUM(B62:K62)</f>
        <v>178415.61465267808</v>
      </c>
    </row>
    <row r="63" spans="1:12" ht="18.75">
      <c r="A63" s="20" t="s">
        <v>83</v>
      </c>
      <c r="B63" s="10">
        <v>0</v>
      </c>
      <c r="C63" s="14">
        <v>0</v>
      </c>
      <c r="D63" s="108">
        <v>1512</v>
      </c>
      <c r="E63" s="107">
        <v>0</v>
      </c>
      <c r="F63" s="11">
        <v>0</v>
      </c>
      <c r="G63" s="105">
        <v>17724</v>
      </c>
      <c r="H63" s="104">
        <v>120.8425573219356</v>
      </c>
      <c r="I63" s="11">
        <v>0</v>
      </c>
      <c r="J63" s="11"/>
      <c r="K63" s="53">
        <v>0</v>
      </c>
      <c r="L63" s="11">
        <f>SUM(B63:K63)</f>
        <v>19356.842557321936</v>
      </c>
    </row>
    <row r="64" spans="1:12" ht="18.75">
      <c r="A64" s="21" t="s">
        <v>84</v>
      </c>
      <c r="B64" s="10">
        <v>0</v>
      </c>
      <c r="C64" s="14">
        <v>0</v>
      </c>
      <c r="D64" s="108">
        <v>0</v>
      </c>
      <c r="E64" s="107">
        <v>0</v>
      </c>
      <c r="F64" s="11">
        <v>0</v>
      </c>
      <c r="G64" s="105">
        <v>10207</v>
      </c>
      <c r="H64" s="45">
        <v>0</v>
      </c>
      <c r="I64" s="11">
        <v>0</v>
      </c>
      <c r="J64" s="11"/>
      <c r="K64" s="53">
        <v>0</v>
      </c>
      <c r="L64" s="11">
        <f>SUM(B64:K64)</f>
        <v>10207</v>
      </c>
    </row>
    <row r="65" spans="1:12" ht="17.25" customHeight="1">
      <c r="A65" s="158" t="s">
        <v>85</v>
      </c>
      <c r="B65" s="159"/>
      <c r="C65" s="159"/>
      <c r="D65" s="159"/>
      <c r="E65" s="159"/>
      <c r="F65" s="159"/>
      <c r="G65" s="159"/>
      <c r="H65" s="159"/>
      <c r="I65" s="159"/>
      <c r="J65" s="159"/>
      <c r="K65" s="159"/>
      <c r="L65" s="160"/>
    </row>
    <row r="66" spans="1:13" ht="18.75">
      <c r="A66" s="59" t="s">
        <v>82</v>
      </c>
      <c r="B66" s="10">
        <v>0</v>
      </c>
      <c r="C66" s="11">
        <v>0</v>
      </c>
      <c r="D66" s="50">
        <v>0</v>
      </c>
      <c r="E66" s="107">
        <v>0</v>
      </c>
      <c r="F66" s="11">
        <v>0</v>
      </c>
      <c r="G66" s="105">
        <v>1043</v>
      </c>
      <c r="H66" s="104">
        <v>1857.105725392</v>
      </c>
      <c r="I66" s="11">
        <v>0</v>
      </c>
      <c r="J66" s="11"/>
      <c r="K66" s="53">
        <v>0</v>
      </c>
      <c r="L66" s="11">
        <f>SUM(B66:K66)</f>
        <v>2900.105725392</v>
      </c>
      <c r="M66" s="5"/>
    </row>
    <row r="67" spans="1:13" ht="18.75">
      <c r="A67" s="63" t="s">
        <v>83</v>
      </c>
      <c r="B67" s="10">
        <v>0</v>
      </c>
      <c r="C67" s="11">
        <v>0</v>
      </c>
      <c r="D67" s="49">
        <v>0</v>
      </c>
      <c r="E67" s="107">
        <v>0</v>
      </c>
      <c r="F67" s="11">
        <v>0</v>
      </c>
      <c r="G67" s="105">
        <v>0</v>
      </c>
      <c r="H67" s="104">
        <v>0</v>
      </c>
      <c r="I67" s="11">
        <v>0</v>
      </c>
      <c r="J67" s="11"/>
      <c r="K67" s="53">
        <v>0</v>
      </c>
      <c r="L67" s="11">
        <f>SUM(B67:K67)</f>
        <v>0</v>
      </c>
      <c r="M67" s="5"/>
    </row>
    <row r="68" spans="1:13" ht="18.75">
      <c r="A68" s="65" t="s">
        <v>84</v>
      </c>
      <c r="B68" s="10">
        <v>0</v>
      </c>
      <c r="C68" s="11">
        <v>0</v>
      </c>
      <c r="D68" s="49">
        <v>0</v>
      </c>
      <c r="E68" s="107">
        <v>0</v>
      </c>
      <c r="F68" s="11">
        <v>0</v>
      </c>
      <c r="G68" s="105">
        <v>0</v>
      </c>
      <c r="H68" s="11">
        <v>0</v>
      </c>
      <c r="I68" s="11">
        <v>0</v>
      </c>
      <c r="J68" s="11"/>
      <c r="K68" s="53">
        <v>0</v>
      </c>
      <c r="L68" s="11">
        <f>SUM(B68:K68)</f>
        <v>0</v>
      </c>
      <c r="M68" s="5"/>
    </row>
    <row r="69" spans="1:13" ht="15.75">
      <c r="A69" s="23"/>
      <c r="B69" s="17"/>
      <c r="C69" s="17"/>
      <c r="D69" s="17"/>
      <c r="M69" s="5"/>
    </row>
    <row r="70" spans="1:4" ht="15.75">
      <c r="A70" s="24"/>
      <c r="B70" s="17"/>
      <c r="C70" s="17"/>
      <c r="D70" s="17"/>
    </row>
    <row r="71" spans="1:4" ht="15.75">
      <c r="A71" s="25" t="s">
        <v>2</v>
      </c>
      <c r="B71" s="17"/>
      <c r="C71" s="17"/>
      <c r="D71" s="17"/>
    </row>
    <row r="72" spans="1:4" ht="42">
      <c r="A72" s="26" t="s">
        <v>86</v>
      </c>
      <c r="B72" s="17"/>
      <c r="C72" s="17"/>
      <c r="D72" s="17"/>
    </row>
    <row r="73" spans="1:4" ht="25.5" customHeight="1">
      <c r="A73" s="27" t="s">
        <v>87</v>
      </c>
      <c r="B73" s="28"/>
      <c r="C73" s="28"/>
      <c r="D73" s="28"/>
    </row>
    <row r="74" spans="1:4" ht="18.75" customHeight="1">
      <c r="A74" s="27" t="s">
        <v>88</v>
      </c>
      <c r="B74" s="28"/>
      <c r="C74" s="28"/>
      <c r="D74" s="28"/>
    </row>
    <row r="75" spans="1:4" ht="25.5" customHeight="1">
      <c r="A75" s="27" t="s">
        <v>89</v>
      </c>
      <c r="B75" s="28"/>
      <c r="C75" s="28"/>
      <c r="D75" s="28"/>
    </row>
    <row r="76" spans="1:4" ht="28.5" customHeight="1">
      <c r="A76" s="27" t="s">
        <v>90</v>
      </c>
      <c r="B76" s="29"/>
      <c r="C76" s="29"/>
      <c r="D76" s="29"/>
    </row>
    <row r="77" spans="1:4" ht="12.75" customHeight="1">
      <c r="A77" s="27"/>
      <c r="B77" s="29"/>
      <c r="C77" s="29"/>
      <c r="D77" s="29"/>
    </row>
    <row r="78" spans="1:4" ht="51.75" customHeight="1">
      <c r="A78" s="26" t="s">
        <v>91</v>
      </c>
      <c r="B78" s="29"/>
      <c r="C78" s="29"/>
      <c r="D78" s="29"/>
    </row>
    <row r="79" spans="1:4" ht="12.75" customHeight="1">
      <c r="A79" s="26"/>
      <c r="B79" s="29"/>
      <c r="C79" s="29"/>
      <c r="D79" s="29"/>
    </row>
    <row r="80" spans="1:4" ht="25.5" customHeight="1">
      <c r="A80" s="26" t="s">
        <v>92</v>
      </c>
      <c r="B80" s="29"/>
      <c r="C80" s="29"/>
      <c r="D80" s="29"/>
    </row>
    <row r="81" spans="1:4" ht="25.5" customHeight="1">
      <c r="A81" s="30" t="s">
        <v>93</v>
      </c>
      <c r="B81" s="29"/>
      <c r="C81" s="29"/>
      <c r="D81" s="29"/>
    </row>
    <row r="82" spans="1:4" ht="38.25" customHeight="1">
      <c r="A82" s="27" t="s">
        <v>94</v>
      </c>
      <c r="B82" s="29"/>
      <c r="C82" s="29"/>
      <c r="D82" s="29"/>
    </row>
    <row r="83" ht="39.75" customHeight="1">
      <c r="A83" s="31" t="s">
        <v>73</v>
      </c>
    </row>
  </sheetData>
  <sheetProtection/>
  <mergeCells count="10">
    <mergeCell ref="A1:L1"/>
    <mergeCell ref="A2:L2"/>
    <mergeCell ref="A65:L65"/>
    <mergeCell ref="A61:L61"/>
    <mergeCell ref="A55:L55"/>
    <mergeCell ref="A52:L52"/>
    <mergeCell ref="A46:L46"/>
    <mergeCell ref="A43:L43"/>
    <mergeCell ref="A39:L39"/>
    <mergeCell ref="A36:L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
      <selection activeCell="O4" sqref="O4"/>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9" width="13.8515625" style="2" customWidth="1"/>
    <col min="10" max="10" width="13.8515625" style="2" hidden="1" customWidth="1"/>
    <col min="11" max="11" width="13.8515625" style="2" customWidth="1"/>
    <col min="12" max="12" width="14.421875" style="1" customWidth="1"/>
    <col min="13" max="16384" width="9.140625" style="1" customWidth="1"/>
  </cols>
  <sheetData>
    <row r="1" spans="1:11" s="32" customFormat="1" ht="15.75" customHeight="1">
      <c r="A1" s="185" t="s">
        <v>78</v>
      </c>
      <c r="B1" s="185"/>
      <c r="C1" s="185"/>
      <c r="D1" s="185"/>
      <c r="E1" s="185"/>
      <c r="F1" s="185"/>
      <c r="G1" s="185"/>
      <c r="H1" s="185"/>
      <c r="I1" s="185"/>
      <c r="J1" s="185"/>
      <c r="K1" s="185"/>
    </row>
    <row r="2" spans="1:12" s="4" customFormat="1" ht="15.75" customHeight="1">
      <c r="A2" s="186" t="s">
        <v>131</v>
      </c>
      <c r="B2" s="186"/>
      <c r="C2" s="186"/>
      <c r="D2" s="186"/>
      <c r="E2" s="186"/>
      <c r="F2" s="186"/>
      <c r="G2" s="186"/>
      <c r="H2" s="186"/>
      <c r="I2" s="186"/>
      <c r="J2" s="186"/>
      <c r="K2" s="186"/>
      <c r="L2" s="32"/>
    </row>
    <row r="3" spans="1:12" ht="15.75">
      <c r="A3" s="32"/>
      <c r="B3" s="7"/>
      <c r="C3" s="7"/>
      <c r="D3" s="7"/>
      <c r="E3" s="7"/>
      <c r="F3" s="7"/>
      <c r="G3" s="7"/>
      <c r="H3" s="8"/>
      <c r="I3" s="7"/>
      <c r="J3" s="7"/>
      <c r="K3" s="7"/>
      <c r="L3" s="32"/>
    </row>
    <row r="4" spans="1:12" ht="15.75">
      <c r="A4" s="32"/>
      <c r="B4" s="7"/>
      <c r="C4" s="7"/>
      <c r="D4" s="7"/>
      <c r="E4" s="7"/>
      <c r="F4" s="7"/>
      <c r="G4" s="7"/>
      <c r="H4" s="8"/>
      <c r="I4" s="7"/>
      <c r="J4" s="7"/>
      <c r="K4" s="7"/>
      <c r="L4" s="32"/>
    </row>
    <row r="5" spans="1:12" ht="121.5">
      <c r="A5" s="54" t="s">
        <v>72</v>
      </c>
      <c r="B5" s="55" t="s">
        <v>76</v>
      </c>
      <c r="C5" s="56" t="s">
        <v>36</v>
      </c>
      <c r="D5" s="56" t="s">
        <v>81</v>
      </c>
      <c r="E5" s="56" t="s">
        <v>26</v>
      </c>
      <c r="F5" s="56" t="s">
        <v>27</v>
      </c>
      <c r="G5" s="56" t="s">
        <v>37</v>
      </c>
      <c r="H5" s="57" t="s">
        <v>74</v>
      </c>
      <c r="I5" s="56" t="s">
        <v>28</v>
      </c>
      <c r="J5" s="56" t="s">
        <v>29</v>
      </c>
      <c r="K5" s="57" t="s">
        <v>132</v>
      </c>
      <c r="L5" s="57" t="s">
        <v>79</v>
      </c>
    </row>
    <row r="6" spans="1:12" ht="15.75">
      <c r="A6" s="86" t="s">
        <v>39</v>
      </c>
      <c r="B6" s="110">
        <v>10412</v>
      </c>
      <c r="C6" s="117">
        <v>334614</v>
      </c>
      <c r="D6" s="118">
        <v>1032545.78</v>
      </c>
      <c r="E6" s="119">
        <v>33165</v>
      </c>
      <c r="F6" s="109">
        <v>720602</v>
      </c>
      <c r="G6" s="120">
        <v>3692608</v>
      </c>
      <c r="H6" s="109">
        <v>2247952</v>
      </c>
      <c r="I6" s="121">
        <v>54317</v>
      </c>
      <c r="J6" s="110"/>
      <c r="K6" s="122">
        <f>103516</f>
        <v>103516</v>
      </c>
      <c r="L6" s="111">
        <f aca="true" t="shared" si="0" ref="L6:L31">SUM(B6:K6)</f>
        <v>8229731.78</v>
      </c>
    </row>
    <row r="7" spans="1:12" ht="15.75">
      <c r="A7" s="86" t="s">
        <v>40</v>
      </c>
      <c r="B7" s="110">
        <v>654178</v>
      </c>
      <c r="C7" s="117">
        <v>3209668</v>
      </c>
      <c r="D7" s="118">
        <f>SUM(D11:D15)</f>
        <v>9374328.43</v>
      </c>
      <c r="E7" s="119">
        <v>483247</v>
      </c>
      <c r="F7" s="109">
        <v>7114894</v>
      </c>
      <c r="G7" s="123">
        <v>16749327</v>
      </c>
      <c r="H7" s="109">
        <v>13525460</v>
      </c>
      <c r="I7" s="121">
        <v>2828861</v>
      </c>
      <c r="J7" s="110"/>
      <c r="K7" s="122">
        <v>64011</v>
      </c>
      <c r="L7" s="111">
        <f t="shared" si="0"/>
        <v>54003974.43</v>
      </c>
    </row>
    <row r="8" spans="1:12" ht="15.75">
      <c r="A8" s="86" t="s">
        <v>41</v>
      </c>
      <c r="B8" s="110">
        <v>0</v>
      </c>
      <c r="C8" s="117">
        <v>22870</v>
      </c>
      <c r="D8" s="118">
        <v>79795</v>
      </c>
      <c r="E8" s="119">
        <v>312</v>
      </c>
      <c r="F8" s="109">
        <v>0</v>
      </c>
      <c r="G8" s="123">
        <v>306697</v>
      </c>
      <c r="H8" s="109"/>
      <c r="I8" s="121">
        <v>37941</v>
      </c>
      <c r="J8" s="110"/>
      <c r="K8" s="122">
        <v>0</v>
      </c>
      <c r="L8" s="111">
        <f t="shared" si="0"/>
        <v>447615</v>
      </c>
    </row>
    <row r="9" spans="1:12" ht="15.75">
      <c r="A9" s="86" t="s">
        <v>42</v>
      </c>
      <c r="B9" s="110">
        <v>0</v>
      </c>
      <c r="C9" s="124">
        <v>0</v>
      </c>
      <c r="D9" s="118">
        <v>8694.58</v>
      </c>
      <c r="E9" s="125">
        <v>0</v>
      </c>
      <c r="F9" s="109">
        <v>0</v>
      </c>
      <c r="G9" s="123">
        <v>1974</v>
      </c>
      <c r="H9" s="109">
        <v>8942</v>
      </c>
      <c r="I9" s="121">
        <v>0</v>
      </c>
      <c r="J9" s="110"/>
      <c r="K9" s="122">
        <v>0</v>
      </c>
      <c r="L9" s="111">
        <f t="shared" si="0"/>
        <v>19610.58</v>
      </c>
    </row>
    <row r="10" spans="1:12" ht="15.75">
      <c r="A10" s="86" t="s">
        <v>43</v>
      </c>
      <c r="B10" s="110">
        <v>0</v>
      </c>
      <c r="C10" s="117">
        <v>0</v>
      </c>
      <c r="D10" s="118">
        <v>326363.52</v>
      </c>
      <c r="E10" s="125">
        <v>0</v>
      </c>
      <c r="F10" s="112">
        <v>349537</v>
      </c>
      <c r="G10" s="123">
        <v>1108655</v>
      </c>
      <c r="H10" s="109">
        <v>1216731</v>
      </c>
      <c r="I10" s="121">
        <v>204158</v>
      </c>
      <c r="J10" s="110"/>
      <c r="K10" s="122">
        <v>0</v>
      </c>
      <c r="L10" s="111">
        <f t="shared" si="0"/>
        <v>3205444.52</v>
      </c>
    </row>
    <row r="11" spans="1:12" ht="15.75">
      <c r="A11" s="86" t="s">
        <v>44</v>
      </c>
      <c r="B11" s="110">
        <v>1512</v>
      </c>
      <c r="C11" s="117">
        <v>131562</v>
      </c>
      <c r="D11" s="118">
        <v>740915.11</v>
      </c>
      <c r="E11" s="125">
        <v>0</v>
      </c>
      <c r="F11" s="109">
        <v>331420</v>
      </c>
      <c r="G11" s="123">
        <v>394916</v>
      </c>
      <c r="H11" s="109">
        <v>932704</v>
      </c>
      <c r="I11" s="121">
        <v>282037</v>
      </c>
      <c r="J11" s="110"/>
      <c r="K11" s="122">
        <v>0</v>
      </c>
      <c r="L11" s="111">
        <f t="shared" si="0"/>
        <v>2815066.11</v>
      </c>
    </row>
    <row r="12" spans="1:12" ht="15.75">
      <c r="A12" s="86" t="s">
        <v>45</v>
      </c>
      <c r="B12" s="110">
        <v>1194</v>
      </c>
      <c r="C12" s="117">
        <v>8414</v>
      </c>
      <c r="D12" s="118">
        <v>247143.27</v>
      </c>
      <c r="E12" s="119">
        <v>2737</v>
      </c>
      <c r="F12" s="109">
        <v>7159</v>
      </c>
      <c r="G12" s="123">
        <v>524431</v>
      </c>
      <c r="H12" s="109">
        <v>559393</v>
      </c>
      <c r="I12" s="121">
        <v>14112</v>
      </c>
      <c r="J12" s="110"/>
      <c r="K12" s="122">
        <v>0</v>
      </c>
      <c r="L12" s="111">
        <f t="shared" si="0"/>
        <v>1364583.27</v>
      </c>
    </row>
    <row r="13" spans="1:12" ht="15.75">
      <c r="A13" s="86" t="s">
        <v>46</v>
      </c>
      <c r="B13" s="110">
        <v>1665</v>
      </c>
      <c r="C13" s="117">
        <v>25207</v>
      </c>
      <c r="D13" s="118">
        <v>326380.78</v>
      </c>
      <c r="E13" s="119">
        <v>16673</v>
      </c>
      <c r="F13" s="109">
        <v>349537</v>
      </c>
      <c r="G13" s="123">
        <v>1069639</v>
      </c>
      <c r="H13" s="109">
        <v>1242017</v>
      </c>
      <c r="I13" s="121">
        <v>204181</v>
      </c>
      <c r="J13" s="110"/>
      <c r="K13" s="122">
        <v>0</v>
      </c>
      <c r="L13" s="111">
        <f t="shared" si="0"/>
        <v>3235299.7800000003</v>
      </c>
    </row>
    <row r="14" spans="1:12" ht="15.75">
      <c r="A14" s="86" t="s">
        <v>47</v>
      </c>
      <c r="B14" s="110">
        <v>267664</v>
      </c>
      <c r="C14" s="117">
        <v>926007</v>
      </c>
      <c r="D14" s="118">
        <v>4023635.27</v>
      </c>
      <c r="E14" s="119">
        <v>399232</v>
      </c>
      <c r="F14" s="109">
        <v>3550813</v>
      </c>
      <c r="G14" s="123">
        <v>8076157</v>
      </c>
      <c r="H14" s="109">
        <v>4469833</v>
      </c>
      <c r="I14" s="121">
        <v>2123270</v>
      </c>
      <c r="J14" s="110"/>
      <c r="K14" s="122">
        <v>64011</v>
      </c>
      <c r="L14" s="111">
        <f t="shared" si="0"/>
        <v>23900622.27</v>
      </c>
    </row>
    <row r="15" spans="1:12" ht="15.75">
      <c r="A15" s="86" t="s">
        <v>48</v>
      </c>
      <c r="B15" s="110">
        <v>382143</v>
      </c>
      <c r="C15" s="117">
        <v>2118478</v>
      </c>
      <c r="D15" s="118">
        <v>4036254</v>
      </c>
      <c r="E15" s="119">
        <v>64605</v>
      </c>
      <c r="F15" s="109">
        <v>2875965</v>
      </c>
      <c r="G15" s="123">
        <v>6684184</v>
      </c>
      <c r="H15" s="109">
        <v>6321513</v>
      </c>
      <c r="I15" s="121">
        <v>205261</v>
      </c>
      <c r="J15" s="110"/>
      <c r="K15" s="122">
        <v>0</v>
      </c>
      <c r="L15" s="111">
        <f t="shared" si="0"/>
        <v>22688403</v>
      </c>
    </row>
    <row r="16" spans="1:12" ht="15.75">
      <c r="A16" s="86" t="s">
        <v>49</v>
      </c>
      <c r="B16" s="110">
        <v>213562</v>
      </c>
      <c r="C16" s="117">
        <v>647188</v>
      </c>
      <c r="D16" s="118">
        <v>715487</v>
      </c>
      <c r="E16" s="119">
        <v>153930</v>
      </c>
      <c r="F16" s="109">
        <v>0</v>
      </c>
      <c r="G16" s="120">
        <v>1127134</v>
      </c>
      <c r="H16" s="109">
        <v>1414319</v>
      </c>
      <c r="I16" s="121">
        <v>1749432</v>
      </c>
      <c r="J16" s="110"/>
      <c r="K16" s="122">
        <v>0</v>
      </c>
      <c r="L16" s="111">
        <f t="shared" si="0"/>
        <v>6021052</v>
      </c>
    </row>
    <row r="17" spans="1:12" ht="15.75">
      <c r="A17" s="86" t="s">
        <v>50</v>
      </c>
      <c r="B17" s="110">
        <v>3381</v>
      </c>
      <c r="C17" s="117">
        <v>1282</v>
      </c>
      <c r="D17" s="126">
        <v>222503.29</v>
      </c>
      <c r="E17" s="119">
        <v>76950</v>
      </c>
      <c r="F17" s="109">
        <v>56428</v>
      </c>
      <c r="G17" s="120">
        <v>309094</v>
      </c>
      <c r="H17" s="109">
        <v>359057</v>
      </c>
      <c r="I17" s="121">
        <v>54407</v>
      </c>
      <c r="J17" s="110"/>
      <c r="K17" s="122">
        <v>0</v>
      </c>
      <c r="L17" s="111">
        <f t="shared" si="0"/>
        <v>1083102.29</v>
      </c>
    </row>
    <row r="18" spans="1:12" ht="15.75">
      <c r="A18" s="95" t="s">
        <v>51</v>
      </c>
      <c r="B18" s="114">
        <v>940302.5974</v>
      </c>
      <c r="C18" s="127">
        <v>4858005</v>
      </c>
      <c r="D18" s="128">
        <v>11971327.51</v>
      </c>
      <c r="E18" s="129">
        <v>874855</v>
      </c>
      <c r="F18" s="113">
        <v>8915121</v>
      </c>
      <c r="G18" s="130">
        <v>23163037</v>
      </c>
      <c r="H18" s="113">
        <v>19241892</v>
      </c>
      <c r="I18" s="131">
        <v>5210316</v>
      </c>
      <c r="J18" s="114"/>
      <c r="K18" s="132">
        <v>169491</v>
      </c>
      <c r="L18" s="115">
        <f t="shared" si="0"/>
        <v>75344347.1074</v>
      </c>
    </row>
    <row r="19" spans="1:12" ht="15.75">
      <c r="A19" s="86" t="s">
        <v>52</v>
      </c>
      <c r="B19" s="110">
        <v>73498</v>
      </c>
      <c r="C19" s="117">
        <v>1063817</v>
      </c>
      <c r="D19" s="118">
        <v>4034172</v>
      </c>
      <c r="E19" s="119">
        <v>1456</v>
      </c>
      <c r="F19" s="109">
        <v>5825296</v>
      </c>
      <c r="G19" s="120">
        <v>7953717</v>
      </c>
      <c r="H19" s="109">
        <v>734726</v>
      </c>
      <c r="I19" s="121">
        <v>67501</v>
      </c>
      <c r="J19" s="110"/>
      <c r="K19" s="122">
        <f>138318+6</f>
        <v>138324</v>
      </c>
      <c r="L19" s="111">
        <f t="shared" si="0"/>
        <v>19892507</v>
      </c>
    </row>
    <row r="20" spans="1:12" ht="15.75">
      <c r="A20" s="87" t="s">
        <v>53</v>
      </c>
      <c r="B20" s="110">
        <v>67902</v>
      </c>
      <c r="C20" s="117">
        <v>924666</v>
      </c>
      <c r="D20" s="118">
        <v>1410239</v>
      </c>
      <c r="E20" s="125">
        <v>0</v>
      </c>
      <c r="F20" s="109">
        <v>5798734</v>
      </c>
      <c r="G20" s="120">
        <v>7453452</v>
      </c>
      <c r="H20" s="110">
        <v>498311</v>
      </c>
      <c r="I20" s="121">
        <v>0</v>
      </c>
      <c r="J20" s="110"/>
      <c r="K20" s="122">
        <v>138324</v>
      </c>
      <c r="L20" s="111">
        <f t="shared" si="0"/>
        <v>16291628</v>
      </c>
    </row>
    <row r="21" spans="1:12" ht="15.75">
      <c r="A21" s="86" t="s">
        <v>54</v>
      </c>
      <c r="B21" s="110">
        <v>0</v>
      </c>
      <c r="C21" s="117">
        <v>14326</v>
      </c>
      <c r="D21" s="118">
        <v>26245.82</v>
      </c>
      <c r="E21" s="125">
        <v>0</v>
      </c>
      <c r="F21" s="109"/>
      <c r="G21" s="120">
        <v>0</v>
      </c>
      <c r="H21" s="109">
        <v>0</v>
      </c>
      <c r="I21" s="121">
        <v>83135</v>
      </c>
      <c r="J21" s="110"/>
      <c r="K21" s="122">
        <v>0</v>
      </c>
      <c r="L21" s="111">
        <f t="shared" si="0"/>
        <v>123706.82</v>
      </c>
    </row>
    <row r="22" spans="1:12" ht="15.75">
      <c r="A22" s="86" t="s">
        <v>55</v>
      </c>
      <c r="B22" s="110">
        <v>655345</v>
      </c>
      <c r="C22" s="117">
        <v>3489340</v>
      </c>
      <c r="D22" s="118">
        <f>SUM(D23:D27)</f>
        <v>6294312.67</v>
      </c>
      <c r="E22" s="119">
        <v>700103</v>
      </c>
      <c r="F22" s="109">
        <v>3018915</v>
      </c>
      <c r="G22" s="123">
        <v>12239054</v>
      </c>
      <c r="H22" s="109">
        <v>14591769</v>
      </c>
      <c r="I22" s="121">
        <v>4522724</v>
      </c>
      <c r="J22" s="110"/>
      <c r="K22" s="122">
        <v>32851</v>
      </c>
      <c r="L22" s="111">
        <f t="shared" si="0"/>
        <v>45544413.67</v>
      </c>
    </row>
    <row r="23" spans="1:12" ht="15.75">
      <c r="A23" s="86" t="s">
        <v>56</v>
      </c>
      <c r="B23" s="110">
        <v>4674</v>
      </c>
      <c r="C23" s="133">
        <v>242210</v>
      </c>
      <c r="D23" s="118">
        <v>484391.83</v>
      </c>
      <c r="E23" s="119">
        <v>5420</v>
      </c>
      <c r="F23" s="109">
        <v>391976</v>
      </c>
      <c r="G23" s="123">
        <v>342502</v>
      </c>
      <c r="H23" s="109">
        <v>814936</v>
      </c>
      <c r="I23" s="121">
        <v>142211</v>
      </c>
      <c r="J23" s="110"/>
      <c r="K23" s="122">
        <v>0</v>
      </c>
      <c r="L23" s="111">
        <f t="shared" si="0"/>
        <v>2428320.83</v>
      </c>
    </row>
    <row r="24" spans="1:12" ht="15.75">
      <c r="A24" s="86" t="s">
        <v>57</v>
      </c>
      <c r="B24" s="110">
        <v>841</v>
      </c>
      <c r="C24" s="133">
        <v>95337</v>
      </c>
      <c r="D24" s="118">
        <v>150301.91</v>
      </c>
      <c r="E24" s="119">
        <v>6911</v>
      </c>
      <c r="F24" s="109">
        <v>19282</v>
      </c>
      <c r="G24" s="123">
        <v>149569</v>
      </c>
      <c r="H24" s="109">
        <v>891321</v>
      </c>
      <c r="I24" s="121">
        <v>42346</v>
      </c>
      <c r="J24" s="110"/>
      <c r="K24" s="122">
        <v>0</v>
      </c>
      <c r="L24" s="111">
        <f t="shared" si="0"/>
        <v>1355908.9100000001</v>
      </c>
    </row>
    <row r="25" spans="1:12" ht="15.75">
      <c r="A25" s="86" t="s">
        <v>58</v>
      </c>
      <c r="B25" s="110">
        <v>7673</v>
      </c>
      <c r="C25" s="133">
        <v>44821</v>
      </c>
      <c r="D25" s="118">
        <v>57783.3</v>
      </c>
      <c r="E25" s="119">
        <v>11903</v>
      </c>
      <c r="F25" s="109">
        <v>24246</v>
      </c>
      <c r="G25" s="123">
        <v>372162</v>
      </c>
      <c r="H25" s="109">
        <v>189856</v>
      </c>
      <c r="I25" s="121">
        <v>69230</v>
      </c>
      <c r="J25" s="110"/>
      <c r="K25" s="122">
        <v>10299</v>
      </c>
      <c r="L25" s="111">
        <f t="shared" si="0"/>
        <v>787973.3</v>
      </c>
    </row>
    <row r="26" spans="1:12" ht="15.75">
      <c r="A26" s="86" t="s">
        <v>59</v>
      </c>
      <c r="B26" s="110">
        <v>334892</v>
      </c>
      <c r="C26" s="133">
        <v>2088583</v>
      </c>
      <c r="D26" s="118">
        <v>2569732.98</v>
      </c>
      <c r="E26" s="119">
        <v>120330</v>
      </c>
      <c r="F26" s="109">
        <v>1814758</v>
      </c>
      <c r="G26" s="123">
        <v>4013374</v>
      </c>
      <c r="H26" s="109">
        <v>3057399</v>
      </c>
      <c r="I26" s="121">
        <v>450947</v>
      </c>
      <c r="J26" s="110"/>
      <c r="K26" s="122">
        <f>+K22-K25-K27</f>
        <v>22509</v>
      </c>
      <c r="L26" s="111">
        <f t="shared" si="0"/>
        <v>14472524.98</v>
      </c>
    </row>
    <row r="27" spans="1:12" ht="15.75">
      <c r="A27" s="86" t="s">
        <v>60</v>
      </c>
      <c r="B27" s="110">
        <v>307265</v>
      </c>
      <c r="C27" s="117">
        <v>1018389</v>
      </c>
      <c r="D27" s="118">
        <v>3032102.65</v>
      </c>
      <c r="E27" s="119">
        <v>555539</v>
      </c>
      <c r="F27" s="109">
        <v>768653</v>
      </c>
      <c r="G27" s="123">
        <v>7361447</v>
      </c>
      <c r="H27" s="109">
        <v>9638257</v>
      </c>
      <c r="I27" s="121">
        <v>3817990</v>
      </c>
      <c r="J27" s="110"/>
      <c r="K27" s="122">
        <v>43</v>
      </c>
      <c r="L27" s="111">
        <f t="shared" si="0"/>
        <v>26499685.65</v>
      </c>
    </row>
    <row r="28" spans="1:12" ht="15.75">
      <c r="A28" s="86" t="s">
        <v>61</v>
      </c>
      <c r="B28" s="110">
        <v>0</v>
      </c>
      <c r="C28" s="117">
        <v>0</v>
      </c>
      <c r="D28" s="118">
        <v>55172.42</v>
      </c>
      <c r="E28" s="119">
        <v>19567</v>
      </c>
      <c r="F28" s="109">
        <v>0</v>
      </c>
      <c r="G28" s="120">
        <v>124790</v>
      </c>
      <c r="H28" s="109">
        <v>374849</v>
      </c>
      <c r="I28" s="121">
        <v>0</v>
      </c>
      <c r="J28" s="110"/>
      <c r="K28" s="122">
        <v>0</v>
      </c>
      <c r="L28" s="111">
        <f t="shared" si="0"/>
        <v>574378.4199999999</v>
      </c>
    </row>
    <row r="29" spans="1:12" ht="15.75">
      <c r="A29" s="95" t="s">
        <v>62</v>
      </c>
      <c r="B29" s="114">
        <v>163409</v>
      </c>
      <c r="C29" s="127">
        <v>62285</v>
      </c>
      <c r="D29" s="128">
        <v>1433353.38</v>
      </c>
      <c r="E29" s="129">
        <v>77517</v>
      </c>
      <c r="F29" s="113">
        <v>0</v>
      </c>
      <c r="G29" s="134">
        <v>2409751</v>
      </c>
      <c r="H29" s="113">
        <v>3124280</v>
      </c>
      <c r="I29" s="121">
        <v>318769.96</v>
      </c>
      <c r="J29" s="114"/>
      <c r="K29" s="132">
        <v>171764</v>
      </c>
      <c r="L29" s="115">
        <f t="shared" si="0"/>
        <v>7761129.34</v>
      </c>
    </row>
    <row r="30" spans="1:12" ht="15.75">
      <c r="A30" s="86" t="s">
        <v>63</v>
      </c>
      <c r="B30" s="110">
        <v>148868</v>
      </c>
      <c r="C30" s="117">
        <v>0</v>
      </c>
      <c r="D30" s="118">
        <v>656665.41</v>
      </c>
      <c r="E30" s="119">
        <v>68875</v>
      </c>
      <c r="F30" s="109">
        <v>0</v>
      </c>
      <c r="G30" s="120">
        <v>1034575</v>
      </c>
      <c r="H30" s="109">
        <v>1640080</v>
      </c>
      <c r="I30" s="121">
        <v>250000</v>
      </c>
      <c r="J30" s="110"/>
      <c r="K30" s="122">
        <v>-2273</v>
      </c>
      <c r="L30" s="111">
        <f t="shared" si="0"/>
        <v>3796790.41</v>
      </c>
    </row>
    <row r="31" spans="1:12" ht="15.75">
      <c r="A31" s="95" t="s">
        <v>65</v>
      </c>
      <c r="B31" s="114">
        <v>940303</v>
      </c>
      <c r="C31" s="127">
        <v>4858005</v>
      </c>
      <c r="D31" s="135">
        <v>11971327.57</v>
      </c>
      <c r="E31" s="129">
        <v>874855</v>
      </c>
      <c r="F31" s="113">
        <v>8915121</v>
      </c>
      <c r="G31" s="130">
        <v>23163037</v>
      </c>
      <c r="H31" s="113">
        <v>19241892</v>
      </c>
      <c r="I31" s="121">
        <v>5210315.96</v>
      </c>
      <c r="J31" s="116"/>
      <c r="K31" s="132">
        <f>+K29+K30</f>
        <v>169491</v>
      </c>
      <c r="L31" s="115">
        <f t="shared" si="0"/>
        <v>75344347.52999999</v>
      </c>
    </row>
    <row r="32" spans="1:12" ht="15.75">
      <c r="A32" s="96"/>
      <c r="B32" s="97"/>
      <c r="C32" s="13"/>
      <c r="D32" s="78"/>
      <c r="E32" s="13"/>
      <c r="F32" s="13"/>
      <c r="G32" s="81"/>
      <c r="H32" s="80"/>
      <c r="I32" s="13"/>
      <c r="J32" s="13"/>
      <c r="K32" s="85"/>
      <c r="L32" s="13"/>
    </row>
    <row r="33" spans="1:12" ht="15.75">
      <c r="A33" s="86" t="s">
        <v>64</v>
      </c>
      <c r="B33" s="110">
        <v>8184</v>
      </c>
      <c r="C33" s="117">
        <v>0</v>
      </c>
      <c r="D33" s="118">
        <v>634827.81</v>
      </c>
      <c r="E33" s="138">
        <v>3629</v>
      </c>
      <c r="F33" s="110">
        <v>325182</v>
      </c>
      <c r="G33" s="120">
        <v>616006</v>
      </c>
      <c r="H33" s="109">
        <v>260554</v>
      </c>
      <c r="I33" s="136">
        <v>91850</v>
      </c>
      <c r="J33" s="111"/>
      <c r="K33" s="111">
        <v>0</v>
      </c>
      <c r="L33" s="111">
        <f>SUM(B33:K33)</f>
        <v>1940232.81</v>
      </c>
    </row>
    <row r="34" spans="1:12" ht="15.75">
      <c r="A34" s="22" t="s">
        <v>70</v>
      </c>
      <c r="B34" s="139">
        <v>328</v>
      </c>
      <c r="C34" s="117">
        <v>0</v>
      </c>
      <c r="D34" s="118">
        <v>3263.3</v>
      </c>
      <c r="E34" s="140">
        <v>2048</v>
      </c>
      <c r="F34" s="137">
        <v>81774</v>
      </c>
      <c r="G34" s="120">
        <v>136165</v>
      </c>
      <c r="H34" s="109">
        <v>78521</v>
      </c>
      <c r="I34" s="137">
        <v>17466</v>
      </c>
      <c r="J34" s="111"/>
      <c r="K34" s="111">
        <v>0</v>
      </c>
      <c r="L34" s="111">
        <f>SUM(B34:K34)</f>
        <v>319565.3</v>
      </c>
    </row>
    <row r="35" spans="1:12" ht="15.75">
      <c r="A35" s="96"/>
      <c r="B35" s="98"/>
      <c r="C35" s="13"/>
      <c r="D35" s="48"/>
      <c r="E35" s="13"/>
      <c r="F35" s="13"/>
      <c r="G35" s="99"/>
      <c r="H35" s="73"/>
      <c r="I35" s="13"/>
      <c r="J35" s="74"/>
      <c r="K35" s="69"/>
      <c r="L35" s="13"/>
    </row>
    <row r="36" spans="1:12" ht="18.75" customHeight="1">
      <c r="A36" s="170" t="s">
        <v>124</v>
      </c>
      <c r="B36" s="171"/>
      <c r="C36" s="171"/>
      <c r="D36" s="171"/>
      <c r="E36" s="171"/>
      <c r="F36" s="171"/>
      <c r="G36" s="171"/>
      <c r="H36" s="171"/>
      <c r="I36" s="171"/>
      <c r="J36" s="171"/>
      <c r="K36" s="171"/>
      <c r="L36" s="172"/>
    </row>
    <row r="37" spans="1:12" ht="15.75">
      <c r="A37" s="88" t="s">
        <v>66</v>
      </c>
      <c r="B37" s="110">
        <v>79885.43335</v>
      </c>
      <c r="C37" s="117">
        <v>589212</v>
      </c>
      <c r="D37" s="118">
        <v>1612832.27</v>
      </c>
      <c r="E37" s="119">
        <v>43411</v>
      </c>
      <c r="F37" s="109">
        <v>364444</v>
      </c>
      <c r="G37" s="123">
        <v>4199700</v>
      </c>
      <c r="H37" s="109">
        <v>5103141</v>
      </c>
      <c r="I37" s="133">
        <v>414997</v>
      </c>
      <c r="J37" s="111"/>
      <c r="K37" s="122">
        <f>+K27</f>
        <v>43</v>
      </c>
      <c r="L37" s="111">
        <f>SUM(B37:K37)</f>
        <v>12407665.70335</v>
      </c>
    </row>
    <row r="38" spans="1:12" ht="18.75" customHeight="1">
      <c r="A38" s="100" t="s">
        <v>114</v>
      </c>
      <c r="B38" s="110">
        <v>319669.02775</v>
      </c>
      <c r="C38" s="117">
        <v>1410565</v>
      </c>
      <c r="D38" s="118">
        <v>2629570.62</v>
      </c>
      <c r="E38" s="119">
        <v>93706</v>
      </c>
      <c r="F38" s="109">
        <v>1557817</v>
      </c>
      <c r="G38" s="123">
        <v>4144742</v>
      </c>
      <c r="H38" s="109">
        <v>3670607</v>
      </c>
      <c r="I38" s="133">
        <v>430914</v>
      </c>
      <c r="J38" s="111"/>
      <c r="K38" s="122">
        <f>+K26</f>
        <v>22509</v>
      </c>
      <c r="L38" s="111">
        <f>SUM(B38:K38)</f>
        <v>14280099.64775</v>
      </c>
    </row>
    <row r="39" spans="1:12" ht="18.75" customHeight="1">
      <c r="A39" s="187" t="s">
        <v>125</v>
      </c>
      <c r="B39" s="188"/>
      <c r="C39" s="188"/>
      <c r="D39" s="188"/>
      <c r="E39" s="188"/>
      <c r="F39" s="188"/>
      <c r="G39" s="188"/>
      <c r="H39" s="188"/>
      <c r="I39" s="188"/>
      <c r="J39" s="188"/>
      <c r="K39" s="188"/>
      <c r="L39" s="189"/>
    </row>
    <row r="40" spans="1:12" ht="15.75">
      <c r="A40" s="88" t="s">
        <v>66</v>
      </c>
      <c r="B40" s="110">
        <v>227379.1733</v>
      </c>
      <c r="C40" s="117">
        <v>429177</v>
      </c>
      <c r="D40" s="118">
        <v>1419270.39</v>
      </c>
      <c r="E40" s="119">
        <v>512128</v>
      </c>
      <c r="F40" s="109">
        <v>404209</v>
      </c>
      <c r="G40" s="123">
        <v>3161747</v>
      </c>
      <c r="H40" s="109">
        <v>4535116</v>
      </c>
      <c r="I40" s="133">
        <v>3402993</v>
      </c>
      <c r="J40" s="111"/>
      <c r="K40" s="141">
        <v>0</v>
      </c>
      <c r="L40" s="111">
        <f>SUM(B40:K40)</f>
        <v>14092019.5633</v>
      </c>
    </row>
    <row r="41" spans="1:12" ht="18.75">
      <c r="A41" s="89" t="s">
        <v>115</v>
      </c>
      <c r="B41" s="110">
        <v>17602.535999999964</v>
      </c>
      <c r="C41" s="133">
        <v>1015565</v>
      </c>
      <c r="D41" s="118">
        <v>542851.21</v>
      </c>
      <c r="E41" s="119">
        <v>34967</v>
      </c>
      <c r="F41" s="109">
        <v>668199</v>
      </c>
      <c r="G41" s="120">
        <v>343762</v>
      </c>
      <c r="H41" s="109">
        <v>573520</v>
      </c>
      <c r="I41" s="133">
        <v>191611</v>
      </c>
      <c r="J41" s="142"/>
      <c r="K41" s="141">
        <v>0</v>
      </c>
      <c r="L41" s="111">
        <f>SUM(B41:K41)</f>
        <v>3388077.746</v>
      </c>
    </row>
    <row r="42" spans="1:12" ht="15.75">
      <c r="A42" s="90"/>
      <c r="B42" s="97"/>
      <c r="C42" s="13"/>
      <c r="D42" s="46"/>
      <c r="E42" s="13"/>
      <c r="F42" s="13"/>
      <c r="G42" s="101"/>
      <c r="H42" s="80"/>
      <c r="I42" s="13"/>
      <c r="J42" s="16"/>
      <c r="K42" s="70"/>
      <c r="L42" s="13"/>
    </row>
    <row r="43" spans="1:12" ht="15.75">
      <c r="A43" s="179" t="s">
        <v>128</v>
      </c>
      <c r="B43" s="180"/>
      <c r="C43" s="180"/>
      <c r="D43" s="180"/>
      <c r="E43" s="180"/>
      <c r="F43" s="180"/>
      <c r="G43" s="180"/>
      <c r="H43" s="180"/>
      <c r="I43" s="180"/>
      <c r="J43" s="180"/>
      <c r="K43" s="180"/>
      <c r="L43" s="181"/>
    </row>
    <row r="44" spans="1:12" ht="15.75" customHeight="1">
      <c r="A44" s="91"/>
      <c r="B44" s="110">
        <v>3135.8296</v>
      </c>
      <c r="C44" s="122">
        <v>0</v>
      </c>
      <c r="D44" s="118">
        <v>32004.88</v>
      </c>
      <c r="E44" s="119">
        <v>3988</v>
      </c>
      <c r="F44" s="122">
        <v>0</v>
      </c>
      <c r="G44" s="123">
        <v>16941</v>
      </c>
      <c r="H44" s="109">
        <v>519529</v>
      </c>
      <c r="I44" s="143">
        <v>12979</v>
      </c>
      <c r="J44" s="122"/>
      <c r="K44" s="141">
        <v>0</v>
      </c>
      <c r="L44" s="122">
        <f>SUM(B44:K44)</f>
        <v>588577.7096</v>
      </c>
    </row>
    <row r="45" spans="1:12" ht="15.75">
      <c r="A45" s="96"/>
      <c r="B45" s="98"/>
      <c r="C45" s="13"/>
      <c r="D45" s="48"/>
      <c r="E45" s="13"/>
      <c r="F45" s="13"/>
      <c r="G45" s="102"/>
      <c r="H45" s="69"/>
      <c r="I45" s="13"/>
      <c r="J45" s="13"/>
      <c r="K45" s="70"/>
      <c r="L45" s="13"/>
    </row>
    <row r="46" spans="1:12" ht="19.5" customHeight="1">
      <c r="A46" s="190" t="s">
        <v>126</v>
      </c>
      <c r="B46" s="191"/>
      <c r="C46" s="191"/>
      <c r="D46" s="191"/>
      <c r="E46" s="191"/>
      <c r="F46" s="191"/>
      <c r="G46" s="191"/>
      <c r="H46" s="191"/>
      <c r="I46" s="191"/>
      <c r="J46" s="191"/>
      <c r="K46" s="191"/>
      <c r="L46" s="192"/>
    </row>
    <row r="47" spans="1:12" ht="15.75">
      <c r="A47" s="92" t="s">
        <v>67</v>
      </c>
      <c r="B47" s="110">
        <v>321330.6618472602</v>
      </c>
      <c r="C47" s="117">
        <v>2155391.9211500003</v>
      </c>
      <c r="D47" s="118">
        <v>3472835.33</v>
      </c>
      <c r="E47" s="138">
        <v>12699</v>
      </c>
      <c r="F47" s="137">
        <v>2457507</v>
      </c>
      <c r="G47" s="145">
        <v>6140030</v>
      </c>
      <c r="H47" s="110">
        <v>5155938.36278</v>
      </c>
      <c r="I47" s="133">
        <v>114511</v>
      </c>
      <c r="J47" s="111"/>
      <c r="K47" s="141">
        <v>0</v>
      </c>
      <c r="L47" s="111">
        <f>SUM(B47:K47)</f>
        <v>19830243.27577726</v>
      </c>
    </row>
    <row r="48" spans="1:12" ht="18.75">
      <c r="A48" s="92" t="s">
        <v>116</v>
      </c>
      <c r="B48" s="110">
        <v>9574.417961376</v>
      </c>
      <c r="C48" s="117">
        <v>14870.328250000002</v>
      </c>
      <c r="D48" s="118">
        <v>155594.12</v>
      </c>
      <c r="E48" s="138">
        <v>1935</v>
      </c>
      <c r="F48" s="137">
        <v>13884</v>
      </c>
      <c r="G48" s="145">
        <v>177702</v>
      </c>
      <c r="H48" s="110">
        <v>507425.640869999</v>
      </c>
      <c r="I48" s="133">
        <v>31189</v>
      </c>
      <c r="J48" s="111"/>
      <c r="K48" s="141">
        <v>0</v>
      </c>
      <c r="L48" s="111">
        <f>SUM(B48:K48)</f>
        <v>912174.507081375</v>
      </c>
    </row>
    <row r="49" spans="1:12" ht="15.75">
      <c r="A49" s="92" t="s">
        <v>68</v>
      </c>
      <c r="B49" s="110">
        <v>26652.70013999991</v>
      </c>
      <c r="C49" s="117">
        <v>7751.270870000006</v>
      </c>
      <c r="D49" s="118">
        <v>26114.31</v>
      </c>
      <c r="E49" s="138">
        <v>42</v>
      </c>
      <c r="F49" s="137">
        <v>13572</v>
      </c>
      <c r="G49" s="120">
        <v>75324</v>
      </c>
      <c r="H49" s="110">
        <v>158495.25613</v>
      </c>
      <c r="I49" s="133">
        <v>3497</v>
      </c>
      <c r="J49" s="111"/>
      <c r="K49" s="141">
        <v>0</v>
      </c>
      <c r="L49" s="111">
        <f>SUM(B49:K49)</f>
        <v>311448.5371399999</v>
      </c>
    </row>
    <row r="50" spans="1:12" ht="18.75">
      <c r="A50" s="92" t="s">
        <v>117</v>
      </c>
      <c r="B50" s="110">
        <v>47945.72261136441</v>
      </c>
      <c r="C50" s="117">
        <v>105997.42969999994</v>
      </c>
      <c r="D50" s="118">
        <v>590181.92</v>
      </c>
      <c r="E50" s="138">
        <v>56455</v>
      </c>
      <c r="F50" s="137">
        <v>494015</v>
      </c>
      <c r="G50" s="146">
        <v>605394</v>
      </c>
      <c r="H50" s="110">
        <v>596490.679069998</v>
      </c>
      <c r="I50" s="144">
        <v>76608</v>
      </c>
      <c r="J50" s="111"/>
      <c r="K50" s="141">
        <v>0</v>
      </c>
      <c r="L50" s="111">
        <f>SUM(B50:K50)</f>
        <v>2573087.7513813623</v>
      </c>
    </row>
    <row r="51" spans="1:12" ht="15.75">
      <c r="A51" s="103"/>
      <c r="B51" s="98"/>
      <c r="C51" s="13"/>
      <c r="D51" s="48"/>
      <c r="E51" s="13"/>
      <c r="F51" s="13"/>
      <c r="G51" s="75"/>
      <c r="H51" s="69"/>
      <c r="I51" s="13"/>
      <c r="J51" s="13"/>
      <c r="K51" s="69"/>
      <c r="L51" s="13"/>
    </row>
    <row r="52" spans="1:12" ht="17.25" customHeight="1">
      <c r="A52" s="176" t="s">
        <v>127</v>
      </c>
      <c r="B52" s="177"/>
      <c r="C52" s="177"/>
      <c r="D52" s="177"/>
      <c r="E52" s="177"/>
      <c r="F52" s="177"/>
      <c r="G52" s="177"/>
      <c r="H52" s="177"/>
      <c r="I52" s="177"/>
      <c r="J52" s="177"/>
      <c r="K52" s="177"/>
      <c r="L52" s="178"/>
    </row>
    <row r="53" spans="1:12" ht="15.75">
      <c r="A53" s="63" t="s">
        <v>1</v>
      </c>
      <c r="B53" s="110">
        <v>286472.18818999996</v>
      </c>
      <c r="C53" s="117">
        <v>1280880.6003800002</v>
      </c>
      <c r="D53" s="148">
        <v>5167694.86</v>
      </c>
      <c r="E53" s="138">
        <v>435386</v>
      </c>
      <c r="F53" s="137">
        <v>3917111</v>
      </c>
      <c r="G53" s="123">
        <v>9388869</v>
      </c>
      <c r="H53" s="110">
        <v>6043894.921530003</v>
      </c>
      <c r="I53" s="147">
        <v>2714017</v>
      </c>
      <c r="J53" s="111"/>
      <c r="K53" s="122">
        <f>+K7-K10</f>
        <v>64011</v>
      </c>
      <c r="L53" s="122">
        <f>SUM(B53:K53)</f>
        <v>29298336.570100002</v>
      </c>
    </row>
    <row r="54" spans="1:12" ht="15.75">
      <c r="A54" s="93"/>
      <c r="B54" s="9"/>
      <c r="C54" s="7"/>
      <c r="D54" s="47"/>
      <c r="E54" s="7"/>
      <c r="F54" s="13"/>
      <c r="G54" s="68"/>
      <c r="H54" s="69"/>
      <c r="I54" s="13"/>
      <c r="J54" s="13"/>
      <c r="K54" s="70"/>
      <c r="L54" s="13"/>
    </row>
    <row r="55" spans="1:12" ht="20.25" customHeight="1">
      <c r="A55" s="176" t="s">
        <v>129</v>
      </c>
      <c r="B55" s="177"/>
      <c r="C55" s="177"/>
      <c r="D55" s="177"/>
      <c r="E55" s="177"/>
      <c r="F55" s="177"/>
      <c r="G55" s="177"/>
      <c r="H55" s="177"/>
      <c r="I55" s="177"/>
      <c r="J55" s="177"/>
      <c r="K55" s="177"/>
      <c r="L55" s="178"/>
    </row>
    <row r="56" spans="1:12" ht="15.75">
      <c r="A56" s="92" t="s">
        <v>67</v>
      </c>
      <c r="B56" s="110">
        <v>0</v>
      </c>
      <c r="C56" s="117">
        <v>8262.462300000003</v>
      </c>
      <c r="D56" s="118">
        <v>43916.39</v>
      </c>
      <c r="E56" s="138">
        <v>330</v>
      </c>
      <c r="F56" s="137">
        <v>12358</v>
      </c>
      <c r="G56" s="145">
        <v>47870</v>
      </c>
      <c r="H56" s="110">
        <v>47551.74922999999</v>
      </c>
      <c r="I56" s="144">
        <v>1218</v>
      </c>
      <c r="J56" s="149"/>
      <c r="K56" s="141">
        <v>0</v>
      </c>
      <c r="L56" s="111">
        <f>SUM(B56:K56)</f>
        <v>161506.60152999999</v>
      </c>
    </row>
    <row r="57" spans="1:12" ht="18.75">
      <c r="A57" s="92" t="s">
        <v>116</v>
      </c>
      <c r="B57" s="110">
        <v>355</v>
      </c>
      <c r="C57" s="117">
        <v>654.3089900000001</v>
      </c>
      <c r="D57" s="118">
        <v>5578.02</v>
      </c>
      <c r="E57" s="138">
        <v>74</v>
      </c>
      <c r="F57" s="137">
        <v>610</v>
      </c>
      <c r="G57" s="145">
        <v>7258</v>
      </c>
      <c r="H57" s="110">
        <v>28004.662610000003</v>
      </c>
      <c r="I57" s="150">
        <v>1162</v>
      </c>
      <c r="J57" s="149"/>
      <c r="K57" s="141">
        <v>0</v>
      </c>
      <c r="L57" s="111">
        <f>SUM(B57:K57)</f>
        <v>43695.99160000001</v>
      </c>
    </row>
    <row r="58" spans="1:12" ht="15.75">
      <c r="A58" s="92" t="s">
        <v>68</v>
      </c>
      <c r="B58" s="110">
        <v>30.88401</v>
      </c>
      <c r="C58" s="117">
        <v>690</v>
      </c>
      <c r="D58" s="118">
        <v>1646.57</v>
      </c>
      <c r="E58" s="151">
        <v>0</v>
      </c>
      <c r="F58" s="137">
        <v>8</v>
      </c>
      <c r="G58" s="145">
        <v>1587</v>
      </c>
      <c r="H58" s="110">
        <v>9323.225</v>
      </c>
      <c r="I58" s="133">
        <v>271</v>
      </c>
      <c r="J58" s="149"/>
      <c r="K58" s="141">
        <v>0</v>
      </c>
      <c r="L58" s="111">
        <f>SUM(B58:K58)</f>
        <v>13556.67901</v>
      </c>
    </row>
    <row r="59" spans="1:12" ht="18.75">
      <c r="A59" s="92" t="s">
        <v>117</v>
      </c>
      <c r="B59" s="110">
        <v>705</v>
      </c>
      <c r="C59" s="117">
        <v>744.50039</v>
      </c>
      <c r="D59" s="118">
        <v>2711.85</v>
      </c>
      <c r="E59" s="138">
        <v>257</v>
      </c>
      <c r="F59" s="137">
        <v>335</v>
      </c>
      <c r="G59" s="145">
        <v>630</v>
      </c>
      <c r="H59" s="110">
        <v>3984.99994</v>
      </c>
      <c r="I59" s="144">
        <v>4763</v>
      </c>
      <c r="J59" s="149"/>
      <c r="K59" s="141">
        <v>0</v>
      </c>
      <c r="L59" s="111">
        <f>SUM(B59:K59)</f>
        <v>14131.35033</v>
      </c>
    </row>
    <row r="60" spans="1:12" ht="15.75">
      <c r="A60" s="103"/>
      <c r="B60" s="97"/>
      <c r="C60" s="13"/>
      <c r="D60" s="48"/>
      <c r="E60" s="13"/>
      <c r="F60" s="13"/>
      <c r="G60" s="72"/>
      <c r="H60" s="73"/>
      <c r="I60" s="74"/>
      <c r="J60" s="13"/>
      <c r="K60" s="70"/>
      <c r="L60" s="13"/>
    </row>
    <row r="61" spans="1:12" ht="15" customHeight="1">
      <c r="A61" s="182" t="s">
        <v>118</v>
      </c>
      <c r="B61" s="183"/>
      <c r="C61" s="183"/>
      <c r="D61" s="183"/>
      <c r="E61" s="183"/>
      <c r="F61" s="183"/>
      <c r="G61" s="183"/>
      <c r="H61" s="183"/>
      <c r="I61" s="183"/>
      <c r="J61" s="183"/>
      <c r="K61" s="183"/>
      <c r="L61" s="184"/>
    </row>
    <row r="62" spans="1:12" ht="18.75">
      <c r="A62" s="87" t="s">
        <v>119</v>
      </c>
      <c r="B62" s="110">
        <v>0</v>
      </c>
      <c r="C62" s="152">
        <v>0</v>
      </c>
      <c r="D62" s="108">
        <v>23276</v>
      </c>
      <c r="E62" s="142">
        <v>0</v>
      </c>
      <c r="F62" s="111">
        <v>0</v>
      </c>
      <c r="G62" s="120">
        <v>111465</v>
      </c>
      <c r="H62" s="110">
        <v>43674.614652678065</v>
      </c>
      <c r="I62" s="111">
        <v>0</v>
      </c>
      <c r="J62" s="111"/>
      <c r="K62" s="153">
        <v>0</v>
      </c>
      <c r="L62" s="111">
        <f>SUM(B62:K62)</f>
        <v>178415.61465267808</v>
      </c>
    </row>
    <row r="63" spans="1:12" ht="18.75">
      <c r="A63" s="92" t="s">
        <v>120</v>
      </c>
      <c r="B63" s="110">
        <v>0</v>
      </c>
      <c r="C63" s="150">
        <v>0</v>
      </c>
      <c r="D63" s="108">
        <v>1512</v>
      </c>
      <c r="E63" s="111">
        <v>0</v>
      </c>
      <c r="F63" s="111">
        <v>0</v>
      </c>
      <c r="G63" s="120">
        <v>17724</v>
      </c>
      <c r="H63" s="110">
        <v>120.8425573219356</v>
      </c>
      <c r="I63" s="111">
        <v>0</v>
      </c>
      <c r="J63" s="111"/>
      <c r="K63" s="154">
        <v>0</v>
      </c>
      <c r="L63" s="111">
        <f>SUM(B63:K63)</f>
        <v>19356.842557321936</v>
      </c>
    </row>
    <row r="64" spans="1:12" ht="18.75">
      <c r="A64" s="94" t="s">
        <v>121</v>
      </c>
      <c r="B64" s="110">
        <v>0</v>
      </c>
      <c r="C64" s="150">
        <v>0</v>
      </c>
      <c r="D64" s="108">
        <v>0</v>
      </c>
      <c r="E64" s="111">
        <v>0</v>
      </c>
      <c r="F64" s="111">
        <v>0</v>
      </c>
      <c r="G64" s="120">
        <v>10207</v>
      </c>
      <c r="H64" s="155">
        <v>0</v>
      </c>
      <c r="I64" s="111">
        <v>0</v>
      </c>
      <c r="J64" s="111"/>
      <c r="K64" s="154">
        <v>0</v>
      </c>
      <c r="L64" s="111">
        <f>SUM(B64:K64)</f>
        <v>10207</v>
      </c>
    </row>
    <row r="65" spans="1:12" ht="17.25" customHeight="1">
      <c r="A65" s="182" t="s">
        <v>122</v>
      </c>
      <c r="B65" s="183"/>
      <c r="C65" s="183"/>
      <c r="D65" s="183"/>
      <c r="E65" s="183"/>
      <c r="F65" s="183"/>
      <c r="G65" s="183"/>
      <c r="H65" s="183"/>
      <c r="I65" s="183"/>
      <c r="J65" s="183"/>
      <c r="K65" s="183"/>
      <c r="L65" s="184"/>
    </row>
    <row r="66" spans="1:12" ht="18.75">
      <c r="A66" s="87" t="s">
        <v>119</v>
      </c>
      <c r="B66" s="10">
        <v>0</v>
      </c>
      <c r="C66" s="11">
        <v>0</v>
      </c>
      <c r="D66" s="50">
        <v>0</v>
      </c>
      <c r="E66" s="11">
        <v>0</v>
      </c>
      <c r="F66" s="11">
        <v>0</v>
      </c>
      <c r="G66" s="105">
        <v>1043</v>
      </c>
      <c r="H66" s="104">
        <v>1857.105725392</v>
      </c>
      <c r="I66" s="11">
        <v>0</v>
      </c>
      <c r="J66" s="11"/>
      <c r="K66" s="52">
        <v>0</v>
      </c>
      <c r="L66" s="11">
        <f>SUM(B66:K66)</f>
        <v>2900.105725392</v>
      </c>
    </row>
    <row r="67" spans="1:12" ht="18.75">
      <c r="A67" s="92" t="s">
        <v>123</v>
      </c>
      <c r="B67" s="10">
        <v>0</v>
      </c>
      <c r="C67" s="11">
        <v>0</v>
      </c>
      <c r="D67" s="49">
        <v>0</v>
      </c>
      <c r="E67" s="11">
        <v>0</v>
      </c>
      <c r="F67" s="11">
        <v>0</v>
      </c>
      <c r="G67" s="105">
        <v>0</v>
      </c>
      <c r="H67" s="104">
        <v>0</v>
      </c>
      <c r="I67" s="11">
        <v>0</v>
      </c>
      <c r="J67" s="11"/>
      <c r="K67" s="53">
        <v>0</v>
      </c>
      <c r="L67" s="11">
        <f>SUM(B67:K67)</f>
        <v>0</v>
      </c>
    </row>
    <row r="68" spans="1:12" ht="18.75">
      <c r="A68" s="94" t="s">
        <v>121</v>
      </c>
      <c r="B68" s="10">
        <v>0</v>
      </c>
      <c r="C68" s="11">
        <v>0</v>
      </c>
      <c r="D68" s="49">
        <v>0</v>
      </c>
      <c r="E68" s="11">
        <v>0</v>
      </c>
      <c r="F68" s="11">
        <v>0</v>
      </c>
      <c r="G68" s="105">
        <v>0</v>
      </c>
      <c r="H68" s="11">
        <v>0</v>
      </c>
      <c r="I68" s="11">
        <v>0</v>
      </c>
      <c r="J68" s="11"/>
      <c r="K68" s="53">
        <v>0</v>
      </c>
      <c r="L68" s="11">
        <f>SUM(B68:K68)</f>
        <v>0</v>
      </c>
    </row>
    <row r="69" spans="1:12" ht="15.75">
      <c r="A69" s="33"/>
      <c r="B69" s="17"/>
      <c r="C69" s="17"/>
      <c r="D69" s="17"/>
      <c r="E69" s="7"/>
      <c r="F69" s="7"/>
      <c r="G69" s="7"/>
      <c r="H69" s="8"/>
      <c r="I69" s="7"/>
      <c r="J69" s="7"/>
      <c r="K69" s="7"/>
      <c r="L69" s="32"/>
    </row>
    <row r="70" spans="1:12" ht="15.75">
      <c r="A70" s="34"/>
      <c r="B70" s="17"/>
      <c r="C70" s="17"/>
      <c r="D70" s="17"/>
      <c r="E70" s="7"/>
      <c r="F70" s="7"/>
      <c r="G70" s="7"/>
      <c r="H70" s="8"/>
      <c r="I70" s="7"/>
      <c r="J70" s="7"/>
      <c r="K70" s="7"/>
      <c r="L70" s="32"/>
    </row>
    <row r="71" spans="1:12" ht="15.75">
      <c r="A71" s="35" t="s">
        <v>38</v>
      </c>
      <c r="B71" s="17"/>
      <c r="C71" s="17"/>
      <c r="D71" s="17"/>
      <c r="E71" s="7"/>
      <c r="F71" s="7"/>
      <c r="G71" s="7"/>
      <c r="H71" s="8"/>
      <c r="I71" s="7"/>
      <c r="J71" s="7"/>
      <c r="K71" s="7"/>
      <c r="L71" s="32"/>
    </row>
    <row r="72" spans="1:12" ht="54.75">
      <c r="A72" s="36" t="s">
        <v>95</v>
      </c>
      <c r="B72" s="17"/>
      <c r="C72" s="17"/>
      <c r="D72" s="17"/>
      <c r="E72" s="7"/>
      <c r="F72" s="7"/>
      <c r="G72" s="7"/>
      <c r="H72" s="8"/>
      <c r="I72" s="7"/>
      <c r="J72" s="7"/>
      <c r="K72" s="7"/>
      <c r="L72" s="32"/>
    </row>
    <row r="73" spans="1:12" ht="25.5" customHeight="1">
      <c r="A73" s="37" t="s">
        <v>96</v>
      </c>
      <c r="B73" s="28"/>
      <c r="C73" s="28"/>
      <c r="D73" s="28"/>
      <c r="E73" s="7"/>
      <c r="F73" s="7"/>
      <c r="G73" s="7"/>
      <c r="H73" s="8"/>
      <c r="I73" s="7"/>
      <c r="J73" s="7"/>
      <c r="K73" s="7"/>
      <c r="L73" s="32"/>
    </row>
    <row r="74" spans="1:12" ht="18.75" customHeight="1">
      <c r="A74" s="37" t="s">
        <v>97</v>
      </c>
      <c r="B74" s="28"/>
      <c r="C74" s="28"/>
      <c r="D74" s="28"/>
      <c r="E74" s="7"/>
      <c r="F74" s="7"/>
      <c r="G74" s="7"/>
      <c r="H74" s="8"/>
      <c r="I74" s="7"/>
      <c r="J74" s="7"/>
      <c r="K74" s="7"/>
      <c r="L74" s="32"/>
    </row>
    <row r="75" spans="1:12" ht="25.5" customHeight="1">
      <c r="A75" s="37" t="s">
        <v>98</v>
      </c>
      <c r="B75" s="28"/>
      <c r="C75" s="28"/>
      <c r="D75" s="28"/>
      <c r="E75" s="7"/>
      <c r="F75" s="7"/>
      <c r="G75" s="7"/>
      <c r="H75" s="8"/>
      <c r="I75" s="7"/>
      <c r="J75" s="7"/>
      <c r="K75" s="7"/>
      <c r="L75" s="32"/>
    </row>
    <row r="76" spans="1:12" ht="28.5" customHeight="1">
      <c r="A76" s="27" t="s">
        <v>99</v>
      </c>
      <c r="B76" s="29"/>
      <c r="C76" s="29"/>
      <c r="D76" s="29"/>
      <c r="E76" s="7"/>
      <c r="F76" s="7"/>
      <c r="G76" s="7"/>
      <c r="H76" s="8"/>
      <c r="I76" s="7"/>
      <c r="J76" s="7"/>
      <c r="K76" s="7"/>
      <c r="L76" s="32"/>
    </row>
    <row r="77" spans="1:12" ht="12.75" customHeight="1">
      <c r="A77" s="38"/>
      <c r="B77" s="29"/>
      <c r="C77" s="29"/>
      <c r="D77" s="29"/>
      <c r="E77" s="7"/>
      <c r="F77" s="7"/>
      <c r="G77" s="7"/>
      <c r="H77" s="8"/>
      <c r="I77" s="7"/>
      <c r="J77" s="7"/>
      <c r="K77" s="7"/>
      <c r="L77" s="32"/>
    </row>
    <row r="78" spans="1:12" ht="87.75" customHeight="1">
      <c r="A78" s="36" t="s">
        <v>100</v>
      </c>
      <c r="B78" s="29"/>
      <c r="C78" s="29"/>
      <c r="D78" s="29"/>
      <c r="E78" s="7"/>
      <c r="F78" s="7"/>
      <c r="G78" s="7"/>
      <c r="H78" s="8"/>
      <c r="I78" s="7"/>
      <c r="J78" s="7"/>
      <c r="K78" s="7"/>
      <c r="L78" s="32"/>
    </row>
    <row r="79" spans="1:12" ht="12.75" customHeight="1">
      <c r="A79" s="39"/>
      <c r="B79" s="29"/>
      <c r="C79" s="29"/>
      <c r="D79" s="29"/>
      <c r="E79" s="7"/>
      <c r="F79" s="7"/>
      <c r="G79" s="7"/>
      <c r="H79" s="8"/>
      <c r="I79" s="7"/>
      <c r="J79" s="7"/>
      <c r="K79" s="7"/>
      <c r="L79" s="32"/>
    </row>
    <row r="80" spans="1:12" ht="33.75" customHeight="1">
      <c r="A80" s="36" t="s">
        <v>101</v>
      </c>
      <c r="B80" s="29"/>
      <c r="C80" s="29"/>
      <c r="D80" s="29"/>
      <c r="E80" s="7"/>
      <c r="F80" s="7"/>
      <c r="G80" s="7"/>
      <c r="H80" s="8"/>
      <c r="I80" s="7"/>
      <c r="J80" s="7"/>
      <c r="K80" s="7"/>
      <c r="L80" s="32"/>
    </row>
    <row r="81" spans="1:12" ht="25.5" customHeight="1">
      <c r="A81" s="40" t="s">
        <v>102</v>
      </c>
      <c r="B81" s="29"/>
      <c r="C81" s="29"/>
      <c r="D81" s="29"/>
      <c r="E81" s="7"/>
      <c r="F81" s="7"/>
      <c r="G81" s="7"/>
      <c r="H81" s="8"/>
      <c r="I81" s="7"/>
      <c r="J81" s="7"/>
      <c r="K81" s="7"/>
      <c r="L81" s="32"/>
    </row>
    <row r="82" spans="1:12" ht="38.25" customHeight="1">
      <c r="A82" s="37" t="s">
        <v>103</v>
      </c>
      <c r="B82" s="29"/>
      <c r="C82" s="29"/>
      <c r="D82" s="29"/>
      <c r="E82" s="7"/>
      <c r="F82" s="7"/>
      <c r="G82" s="7"/>
      <c r="H82" s="8"/>
      <c r="I82" s="7"/>
      <c r="J82" s="7"/>
      <c r="K82" s="7"/>
      <c r="L82" s="32"/>
    </row>
    <row r="83" spans="1:12" ht="15.75">
      <c r="A83" s="32"/>
      <c r="B83" s="7"/>
      <c r="C83" s="7"/>
      <c r="D83" s="7"/>
      <c r="E83" s="7"/>
      <c r="F83" s="7"/>
      <c r="G83" s="7"/>
      <c r="H83" s="8"/>
      <c r="I83" s="7"/>
      <c r="J83" s="7"/>
      <c r="K83" s="7"/>
      <c r="L83" s="32"/>
    </row>
    <row r="84" spans="1:12" ht="12.75" customHeight="1">
      <c r="A84" s="41"/>
      <c r="B84" s="7"/>
      <c r="C84" s="7"/>
      <c r="D84" s="7"/>
      <c r="E84" s="7"/>
      <c r="F84" s="7"/>
      <c r="G84" s="7"/>
      <c r="H84" s="8"/>
      <c r="I84" s="7"/>
      <c r="J84" s="7"/>
      <c r="K84" s="7"/>
      <c r="L84" s="32"/>
    </row>
  </sheetData>
  <sheetProtection/>
  <mergeCells count="10">
    <mergeCell ref="A52:L52"/>
    <mergeCell ref="A43:L43"/>
    <mergeCell ref="A55:L55"/>
    <mergeCell ref="A61:L61"/>
    <mergeCell ref="A65:L65"/>
    <mergeCell ref="A1:K1"/>
    <mergeCell ref="A2:K2"/>
    <mergeCell ref="A36:L36"/>
    <mergeCell ref="A39:L39"/>
    <mergeCell ref="A46:L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2012-12-20T09:59:10Z</cp:lastPrinted>
  <dcterms:created xsi:type="dcterms:W3CDTF">2006-01-23T08:29:20Z</dcterms:created>
  <dcterms:modified xsi:type="dcterms:W3CDTF">2013-11-21T11:49:52Z</dcterms:modified>
  <cp:category/>
  <cp:version/>
  <cp:contentType/>
  <cp:contentStatus/>
</cp:coreProperties>
</file>