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<sst xmlns="http://schemas.openxmlformats.org/spreadsheetml/2006/main" count="107" uniqueCount="87">
  <si>
    <t>Pretenzijos bankams ir kitoms kredito bei finansų institucijoms</t>
  </si>
  <si>
    <t>Skolos vertybiniai popieriai</t>
  </si>
  <si>
    <t>Įsisikolinimas bankams ir kitoms kredito bei finansų institucijoms</t>
  </si>
  <si>
    <t>Indėliai ir akredityvai</t>
  </si>
  <si>
    <t>Specialieji ir skolinimosi fondai</t>
  </si>
  <si>
    <t>Akcininkų nuosavybė</t>
  </si>
  <si>
    <t>Įregistruotas akcinis kapitalas</t>
  </si>
  <si>
    <t>Pagrindiniai bankų veiklos rodikliai</t>
  </si>
  <si>
    <t xml:space="preserve">    - fizinių asmenų indėliai</t>
  </si>
  <si>
    <t xml:space="preserve">    - juridinių asmenų indėliai</t>
  </si>
  <si>
    <t xml:space="preserve"> Iš jų įsiskolinimai patronuojančiam bankui ar kitai patronuojančiai kredito bei finansų institucijai</t>
  </si>
  <si>
    <t>Banko garantijos ir laidavimai</t>
  </si>
  <si>
    <t>Banko išleisti akredityvai</t>
  </si>
  <si>
    <t>iš jų lėšos bankuose ir fin. institucijose</t>
  </si>
  <si>
    <t>iš jų paskolos bankams ir fin. institucijoms</t>
  </si>
  <si>
    <t>Turtas</t>
  </si>
  <si>
    <t>iš jų paskolos fiziniams asmenims</t>
  </si>
  <si>
    <t>iš jų paskolos juridiniams asmenims</t>
  </si>
  <si>
    <t>Įsipareigojimai ir akcininkų nuosavybė</t>
  </si>
  <si>
    <r>
      <t xml:space="preserve">Specialieji atidėjiniai </t>
    </r>
    <r>
      <rPr>
        <sz val="10"/>
        <rFont val="Arial"/>
        <family val="0"/>
      </rPr>
      <t>(su minuso ženklu)</t>
    </r>
  </si>
  <si>
    <t>Klientams suteiktos paskolos</t>
  </si>
  <si>
    <t>Indėliai iki pareikalavimo</t>
  </si>
  <si>
    <t>Terminuotieji indėliai</t>
  </si>
  <si>
    <t>iš jų atvirkštiniai atpirkimo sandoriai ir skolos įsipareigojimų supirkimas</t>
  </si>
  <si>
    <t>AB bankas „Hansabankas“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</si>
  <si>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</si>
  <si>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</si>
  <si>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</si>
  <si>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</si>
  <si>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</si>
  <si>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Sampo bankas</t>
  </si>
  <si>
    <t>AB SEB Vilniaus bankas</t>
  </si>
  <si>
    <t>AB Šiaulių bankas</t>
  </si>
  <si>
    <t>AB Ūkio bankas</t>
  </si>
  <si>
    <t>Įsisikolinimas tarptautinėms organizacijoms</t>
  </si>
  <si>
    <t xml:space="preserve">       - būsto paskolos</t>
  </si>
  <si>
    <t xml:space="preserve">  </t>
  </si>
  <si>
    <t>Išleisti skolos vertybiniai popieriai</t>
  </si>
  <si>
    <t xml:space="preserve">       - kitos paskolos</t>
  </si>
  <si>
    <t xml:space="preserve">       - vartojamosios paskolos</t>
  </si>
  <si>
    <r>
      <t>Naujai pasirašytos paskolų sutartys fiziniams asmenims</t>
    </r>
    <r>
      <rPr>
        <sz val="10"/>
        <rFont val="Arial"/>
        <family val="0"/>
      </rPr>
      <t xml:space="preserve"> nominalia verte (neatėmus specialiųjų atidėjimų, nepridėjus sukauptų palūkanų ir administravimo mokesčio)</t>
    </r>
  </si>
  <si>
    <r>
      <t>Paskolos juridiniams asmenims</t>
    </r>
    <r>
      <rPr>
        <sz val="10"/>
        <rFont val="Arial"/>
        <family val="0"/>
      </rPr>
      <t xml:space="preserve"> nominalia verte (neatėmus specialiųjų atidėjimų, nepridėjus sukauptų palūkanų ir administravimo mokesčio)</t>
    </r>
  </si>
  <si>
    <t>2007 m. rugsėjo mėn. pabaigoje, tūkst. Lt</t>
  </si>
  <si>
    <t>AS UniCredit Bank Lietuvos skyrius</t>
  </si>
  <si>
    <t xml:space="preserve">  - iš jų grupės įmonės įsigijo</t>
  </si>
  <si>
    <r>
      <t xml:space="preserve">Išleistų strūkturizuotų finansinių priemonių vertė </t>
    </r>
  </si>
  <si>
    <r>
      <t>Fizinių asmenų įsigytų strūkturizuotų finansinių priemonių ve</t>
    </r>
    <r>
      <rPr>
        <u val="single"/>
        <sz val="10"/>
        <rFont val="Arial"/>
        <family val="2"/>
      </rPr>
      <t>r</t>
    </r>
    <r>
      <rPr>
        <sz val="10"/>
        <rFont val="Arial"/>
        <family val="2"/>
      </rPr>
      <t xml:space="preserve">tė </t>
    </r>
  </si>
  <si>
    <t xml:space="preserve">Juridinių asmenų įsigytų strūkturizuotų finansinių priemonių vertė </t>
  </si>
  <si>
    <r>
      <t>Paskolos fiziniams asmenims</t>
    </r>
    <r>
      <rPr>
        <sz val="10"/>
        <rFont val="Arial"/>
        <family val="0"/>
      </rPr>
      <t xml:space="preserve"> nominalia verte (neatėmus specialiųjų atidėjimų, nepridėjus sukauptų palūkanų ir administravimo mokesčio)</t>
    </r>
  </si>
  <si>
    <t>Main Indicators of Banks</t>
  </si>
  <si>
    <t>2007 September (end of period), thousands LTL</t>
  </si>
  <si>
    <t>Claims on banks and other credit and financial institutions</t>
  </si>
  <si>
    <t>o/w: deposits with banks and financial institutions</t>
  </si>
  <si>
    <t>o/w: loans to banks and financial institutions</t>
  </si>
  <si>
    <t>Loans granted</t>
  </si>
  <si>
    <t>o/w: loans to Individuals</t>
  </si>
  <si>
    <t xml:space="preserve">o/w: loans to legal entities  </t>
  </si>
  <si>
    <t>o/w: reverse repos and factoring</t>
  </si>
  <si>
    <t>Debt securities</t>
  </si>
  <si>
    <t xml:space="preserve">Specific provisions </t>
  </si>
  <si>
    <t>Assets</t>
  </si>
  <si>
    <t>Liabilities to banks and other credit and financial institutions</t>
  </si>
  <si>
    <t xml:space="preserve">o/w: Liabilities to parent banks and other financial institutions </t>
  </si>
  <si>
    <t>Liabilities to international organizations</t>
  </si>
  <si>
    <t>Deposits and letters of credit</t>
  </si>
  <si>
    <t>Demand deposits</t>
  </si>
  <si>
    <t>- individuals</t>
  </si>
  <si>
    <t xml:space="preserve">- legal entities  </t>
  </si>
  <si>
    <t>Deposits with agreed maturity</t>
  </si>
  <si>
    <t>- legal entities</t>
  </si>
  <si>
    <t>Issued debt securities</t>
  </si>
  <si>
    <t>Specific and lending funds</t>
  </si>
  <si>
    <t>Shareholders equity</t>
  </si>
  <si>
    <t>Registered share capital</t>
  </si>
  <si>
    <t>Liabilities and shareholders equity</t>
  </si>
  <si>
    <t>Guarantees and warrantees</t>
  </si>
  <si>
    <t>Commitments to issue letters of credit</t>
  </si>
  <si>
    <t>Loans to Individuals, In nominal value, thousands LTL</t>
  </si>
  <si>
    <t>Housing loans</t>
  </si>
  <si>
    <t>Consumer loans</t>
  </si>
  <si>
    <t>Other loans</t>
  </si>
  <si>
    <t>Loans to Legal Entities</t>
  </si>
  <si>
    <t>New Loan Contracts to Individuals In nominal value,  thousands LTL</t>
  </si>
  <si>
    <t>Structural financial instruments Value, LTL</t>
  </si>
  <si>
    <t>Value of Composed financial instruments of Individuals  (LTL)</t>
  </si>
  <si>
    <t>Value of Composed financial instruments of Legal Entities  (LTL)</t>
  </si>
  <si>
    <t xml:space="preserve"> - o/w companies of the Group has purchased 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</si>
</sst>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</numFmts>
  <fonts count="1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0"/>
      <name val="Helv"/>
      <family val="0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textRotation="90" wrapText="1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left"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3" xfId="0" applyFont="1" applyFill="1" applyBorder="1" applyAlignment="1">
      <alignment textRotation="90"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12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 horizontal="left" wrapText="1"/>
    </xf>
    <xf numFmtId="3" fontId="0" fillId="0" borderId="7" xfId="0" applyNumberFormat="1" applyFont="1" applyBorder="1" applyAlignment="1">
      <alignment horizontal="left" wrapText="1"/>
    </xf>
    <xf numFmtId="3" fontId="0" fillId="0" borderId="7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wrapText="1"/>
    </xf>
    <xf numFmtId="3" fontId="0" fillId="0" borderId="6" xfId="0" applyNumberFormat="1" applyFont="1" applyBorder="1" applyAlignment="1">
      <alignment horizontal="left" shrinkToFit="1" readingOrder="1"/>
    </xf>
    <xf numFmtId="3" fontId="0" fillId="0" borderId="7" xfId="0" applyNumberFormat="1" applyFont="1" applyBorder="1" applyAlignment="1">
      <alignment horizontal="left" shrinkToFit="1" readingOrder="1"/>
    </xf>
    <xf numFmtId="3" fontId="0" fillId="0" borderId="5" xfId="0" applyNumberFormat="1" applyFont="1" applyBorder="1" applyAlignment="1">
      <alignment horizontal="left" shrinkToFit="1" readingOrder="1"/>
    </xf>
    <xf numFmtId="0" fontId="3" fillId="0" borderId="0" xfId="0" applyFont="1" applyAlignment="1">
      <alignment horizontal="center"/>
    </xf>
    <xf numFmtId="3" fontId="0" fillId="0" borderId="6" xfId="0" applyNumberFormat="1" applyFont="1" applyFill="1" applyBorder="1" applyAlignment="1">
      <alignment horizontal="left" shrinkToFit="1" readingOrder="1"/>
    </xf>
    <xf numFmtId="3" fontId="0" fillId="0" borderId="7" xfId="0" applyNumberFormat="1" applyFont="1" applyFill="1" applyBorder="1" applyAlignment="1">
      <alignment horizontal="left" shrinkToFit="1" readingOrder="1"/>
    </xf>
    <xf numFmtId="3" fontId="0" fillId="0" borderId="5" xfId="0" applyNumberFormat="1" applyFont="1" applyFill="1" applyBorder="1" applyAlignment="1">
      <alignment horizontal="left" shrinkToFit="1" readingOrder="1"/>
    </xf>
    <xf numFmtId="3" fontId="0" fillId="0" borderId="8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3" fontId="0" fillId="0" borderId="6" xfId="0" applyNumberFormat="1" applyFont="1" applyBorder="1" applyAlignment="1">
      <alignment horizontal="left" wrapText="1" shrinkToFit="1" readingOrder="1"/>
    </xf>
    <xf numFmtId="3" fontId="0" fillId="0" borderId="7" xfId="0" applyNumberFormat="1" applyFont="1" applyBorder="1" applyAlignment="1">
      <alignment horizontal="left" shrinkToFit="1" readingOrder="1"/>
    </xf>
    <xf numFmtId="3" fontId="0" fillId="0" borderId="5" xfId="0" applyNumberFormat="1" applyFont="1" applyBorder="1" applyAlignment="1">
      <alignment horizontal="left" shrinkToFit="1" readingOrder="1"/>
    </xf>
    <xf numFmtId="3" fontId="0" fillId="0" borderId="8" xfId="0" applyNumberFormat="1" applyFont="1" applyFill="1" applyBorder="1" applyAlignment="1">
      <alignment horizontal="left" shrinkToFit="1" readingOrder="1"/>
    </xf>
    <xf numFmtId="0" fontId="0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3" fontId="0" fillId="0" borderId="0" xfId="0" applyNumberFormat="1" applyFont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left" wrapText="1"/>
    </xf>
    <xf numFmtId="0" fontId="1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6"/>
  <sheetViews>
    <sheetView showGridLines="0" tabSelected="1" zoomScale="75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40.57421875" style="54" customWidth="1"/>
    <col min="2" max="10" width="12.7109375" style="54" customWidth="1"/>
    <col min="11" max="12" width="12.7109375" style="47" customWidth="1"/>
    <col min="13" max="20" width="8.8515625" style="47" customWidth="1"/>
    <col min="21" max="21" width="10.7109375" style="47" customWidth="1"/>
    <col min="22" max="16384" width="8.8515625" style="47" customWidth="1"/>
  </cols>
  <sheetData>
    <row r="2" spans="1:12" s="1" customFormat="1" ht="15.75">
      <c r="A2" s="67" t="s">
        <v>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1" customFormat="1" ht="15.75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5" spans="1:12" ht="159" customHeight="1">
      <c r="A5" s="48"/>
      <c r="B5" s="4" t="s">
        <v>24</v>
      </c>
      <c r="C5" s="5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16" t="s">
        <v>31</v>
      </c>
      <c r="J5" s="4" t="s">
        <v>32</v>
      </c>
      <c r="K5" s="33" t="s">
        <v>43</v>
      </c>
      <c r="L5" s="4" t="s">
        <v>33</v>
      </c>
    </row>
    <row r="6" spans="1:12" ht="25.5">
      <c r="A6" s="49" t="s">
        <v>0</v>
      </c>
      <c r="B6" s="10">
        <v>1202514</v>
      </c>
      <c r="C6" s="9">
        <v>1622217</v>
      </c>
      <c r="D6" s="11">
        <v>588567</v>
      </c>
      <c r="E6" s="9">
        <v>146722</v>
      </c>
      <c r="F6" s="11">
        <v>917432</v>
      </c>
      <c r="G6" s="9">
        <v>27631</v>
      </c>
      <c r="H6" s="29">
        <v>54191</v>
      </c>
      <c r="I6" s="9">
        <v>1881974</v>
      </c>
      <c r="J6" s="14">
        <v>267668</v>
      </c>
      <c r="K6" s="10">
        <v>276439</v>
      </c>
      <c r="L6" s="9">
        <v>1277380</v>
      </c>
    </row>
    <row r="7" spans="1:12" ht="12.75">
      <c r="A7" s="50" t="s">
        <v>13</v>
      </c>
      <c r="B7" s="9">
        <v>744480</v>
      </c>
      <c r="C7" s="9">
        <v>1332319</v>
      </c>
      <c r="D7" s="11">
        <v>446623</v>
      </c>
      <c r="E7" s="9">
        <v>122645</v>
      </c>
      <c r="F7" s="11">
        <v>442146</v>
      </c>
      <c r="G7" s="9">
        <f>G6-G8</f>
        <v>17613</v>
      </c>
      <c r="H7" s="29">
        <v>34601</v>
      </c>
      <c r="I7" s="9">
        <f>+I6-I8</f>
        <v>638989</v>
      </c>
      <c r="J7" s="14">
        <v>151022</v>
      </c>
      <c r="K7" s="10">
        <v>276439</v>
      </c>
      <c r="L7" s="9">
        <v>760675</v>
      </c>
    </row>
    <row r="8" spans="1:12" ht="12.75">
      <c r="A8" s="50" t="s">
        <v>14</v>
      </c>
      <c r="B8" s="10">
        <v>458034</v>
      </c>
      <c r="C8" s="9">
        <v>289898</v>
      </c>
      <c r="D8" s="11">
        <v>141944</v>
      </c>
      <c r="E8" s="9">
        <v>26077</v>
      </c>
      <c r="F8" s="11">
        <v>475286</v>
      </c>
      <c r="G8" s="9">
        <f>9800+218</f>
        <v>10018</v>
      </c>
      <c r="H8" s="29">
        <v>19590</v>
      </c>
      <c r="I8" s="9">
        <v>1242985</v>
      </c>
      <c r="J8" s="14">
        <v>116646</v>
      </c>
      <c r="K8" s="10">
        <v>0</v>
      </c>
      <c r="L8" s="9">
        <v>516705</v>
      </c>
    </row>
    <row r="9" spans="1:12" ht="12.75">
      <c r="A9" s="49" t="s">
        <v>20</v>
      </c>
      <c r="B9" s="10">
        <v>12511222</v>
      </c>
      <c r="C9" s="9">
        <v>1726868</v>
      </c>
      <c r="D9" s="11">
        <v>7861204</v>
      </c>
      <c r="E9" s="9">
        <v>374791</v>
      </c>
      <c r="F9" s="11">
        <v>3505913</v>
      </c>
      <c r="G9" s="9">
        <v>1053864</v>
      </c>
      <c r="H9" s="29">
        <v>4298040</v>
      </c>
      <c r="I9" s="9">
        <v>16621815</v>
      </c>
      <c r="J9" s="14">
        <v>1298808</v>
      </c>
      <c r="K9" s="10">
        <v>637812</v>
      </c>
      <c r="L9" s="9">
        <v>1640606</v>
      </c>
    </row>
    <row r="10" spans="1:12" ht="12.75">
      <c r="A10" s="50" t="s">
        <v>16</v>
      </c>
      <c r="B10" s="10">
        <v>6265550</v>
      </c>
      <c r="C10" s="9">
        <v>759247</v>
      </c>
      <c r="D10" s="11">
        <v>3713069</v>
      </c>
      <c r="E10" s="9">
        <v>80611</v>
      </c>
      <c r="F10" s="11">
        <v>1318890</v>
      </c>
      <c r="G10" s="9">
        <f>15156+531363</f>
        <v>546519</v>
      </c>
      <c r="H10" s="29">
        <v>2293240</v>
      </c>
      <c r="I10" s="9">
        <v>6056544</v>
      </c>
      <c r="J10" s="14">
        <v>231846</v>
      </c>
      <c r="K10" s="10">
        <f>143+5767</f>
        <v>5910</v>
      </c>
      <c r="L10" s="9">
        <v>209853</v>
      </c>
    </row>
    <row r="11" spans="1:12" ht="27" customHeight="1">
      <c r="A11" s="50" t="s">
        <v>17</v>
      </c>
      <c r="B11" s="10">
        <v>6219305</v>
      </c>
      <c r="C11" s="9">
        <v>957534</v>
      </c>
      <c r="D11" s="11">
        <v>4057053</v>
      </c>
      <c r="E11" s="9">
        <v>279821</v>
      </c>
      <c r="F11" s="11">
        <v>2187023</v>
      </c>
      <c r="G11" s="9">
        <f>G9-G10-G12</f>
        <v>491239</v>
      </c>
      <c r="H11" s="29">
        <v>1938687</v>
      </c>
      <c r="I11" s="9">
        <f>+I9-I10-I12</f>
        <v>10036498</v>
      </c>
      <c r="J11" s="14">
        <v>996160</v>
      </c>
      <c r="K11" s="10">
        <f>K9-K10</f>
        <v>631902</v>
      </c>
      <c r="L11" s="9">
        <v>1237363</v>
      </c>
    </row>
    <row r="12" spans="1:12" ht="26.25" customHeight="1">
      <c r="A12" s="50" t="s">
        <v>23</v>
      </c>
      <c r="B12" s="10">
        <v>26367</v>
      </c>
      <c r="C12" s="9">
        <v>10087</v>
      </c>
      <c r="D12" s="11">
        <v>91082</v>
      </c>
      <c r="E12" s="9">
        <v>14359</v>
      </c>
      <c r="F12" s="11">
        <v>0</v>
      </c>
      <c r="G12" s="9">
        <f>12558+3548</f>
        <v>16106</v>
      </c>
      <c r="H12" s="29">
        <v>66113</v>
      </c>
      <c r="I12" s="9">
        <v>528773</v>
      </c>
      <c r="J12" s="14">
        <v>70802</v>
      </c>
      <c r="K12" s="10">
        <v>0</v>
      </c>
      <c r="L12" s="9">
        <v>193390</v>
      </c>
    </row>
    <row r="13" spans="1:12" ht="12.75">
      <c r="A13" s="49" t="s">
        <v>1</v>
      </c>
      <c r="B13" s="10">
        <v>2069465</v>
      </c>
      <c r="C13" s="9">
        <v>1087419</v>
      </c>
      <c r="D13" s="11">
        <v>609374</v>
      </c>
      <c r="E13" s="9">
        <v>40885</v>
      </c>
      <c r="F13" s="11">
        <v>0</v>
      </c>
      <c r="G13" s="9">
        <f>93759+45940</f>
        <v>139699</v>
      </c>
      <c r="H13" s="29">
        <v>279473</v>
      </c>
      <c r="I13" s="9">
        <v>2612994</v>
      </c>
      <c r="J13" s="14">
        <v>177041</v>
      </c>
      <c r="K13" s="10">
        <v>5188</v>
      </c>
      <c r="L13" s="9">
        <v>595377</v>
      </c>
    </row>
    <row r="14" spans="1:12" ht="12.75">
      <c r="A14" s="49" t="s">
        <v>19</v>
      </c>
      <c r="B14" s="10">
        <v>-102394</v>
      </c>
      <c r="C14" s="9">
        <v>-20440</v>
      </c>
      <c r="D14" s="11">
        <v>-41785</v>
      </c>
      <c r="E14" s="9">
        <v>-4553</v>
      </c>
      <c r="F14" s="11">
        <v>-22019</v>
      </c>
      <c r="G14" s="9">
        <v>-7141</v>
      </c>
      <c r="H14" s="29">
        <v>-17120</v>
      </c>
      <c r="I14" s="9">
        <v>-156820</v>
      </c>
      <c r="J14" s="14">
        <v>-4266</v>
      </c>
      <c r="K14" s="10">
        <v>-6759</v>
      </c>
      <c r="L14" s="9">
        <v>-51811</v>
      </c>
    </row>
    <row r="15" spans="1:12" s="13" customFormat="1" ht="12.75">
      <c r="A15" s="34" t="s">
        <v>15</v>
      </c>
      <c r="B15" s="31">
        <v>17165724</v>
      </c>
      <c r="C15" s="32">
        <v>4966823</v>
      </c>
      <c r="D15" s="32">
        <v>9575357</v>
      </c>
      <c r="E15" s="32">
        <v>617571</v>
      </c>
      <c r="F15" s="32">
        <v>4520539</v>
      </c>
      <c r="G15" s="32">
        <v>1381278</v>
      </c>
      <c r="H15" s="35">
        <v>5010329</v>
      </c>
      <c r="I15" s="32">
        <v>22808344</v>
      </c>
      <c r="J15" s="42">
        <v>1882186</v>
      </c>
      <c r="K15" s="31">
        <v>963131</v>
      </c>
      <c r="L15" s="32">
        <v>3964548</v>
      </c>
    </row>
    <row r="16" spans="1:12" ht="25.5">
      <c r="A16" s="49" t="s">
        <v>2</v>
      </c>
      <c r="B16" s="10">
        <v>3489962</v>
      </c>
      <c r="C16" s="9">
        <v>130267</v>
      </c>
      <c r="D16" s="11">
        <v>3637171</v>
      </c>
      <c r="E16" s="9">
        <v>65302</v>
      </c>
      <c r="F16" s="11">
        <v>3315248</v>
      </c>
      <c r="G16" s="9">
        <v>691381</v>
      </c>
      <c r="H16" s="29">
        <v>2965593</v>
      </c>
      <c r="I16" s="9">
        <v>9123389</v>
      </c>
      <c r="J16" s="14">
        <v>319177</v>
      </c>
      <c r="K16" s="10">
        <v>539154</v>
      </c>
      <c r="L16" s="9">
        <v>846481</v>
      </c>
    </row>
    <row r="17" spans="1:12" s="39" customFormat="1" ht="38.25">
      <c r="A17" s="36" t="s">
        <v>10</v>
      </c>
      <c r="B17" s="37">
        <v>507594</v>
      </c>
      <c r="C17" s="11">
        <v>0</v>
      </c>
      <c r="D17" s="11">
        <v>151</v>
      </c>
      <c r="E17" s="11">
        <v>0</v>
      </c>
      <c r="F17" s="11">
        <v>3077172</v>
      </c>
      <c r="G17" s="11">
        <v>606885</v>
      </c>
      <c r="H17" s="38">
        <v>1593055</v>
      </c>
      <c r="I17" s="11">
        <v>8645800</v>
      </c>
      <c r="J17" s="14">
        <v>0</v>
      </c>
      <c r="K17" s="37">
        <v>26</v>
      </c>
      <c r="L17" s="11">
        <v>0</v>
      </c>
    </row>
    <row r="18" spans="1:12" s="39" customFormat="1" ht="12.75">
      <c r="A18" s="40" t="s">
        <v>34</v>
      </c>
      <c r="B18" s="37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38">
        <v>84499</v>
      </c>
      <c r="I18" s="11">
        <v>0</v>
      </c>
      <c r="J18" s="14">
        <v>62534</v>
      </c>
      <c r="K18" s="37">
        <v>0</v>
      </c>
      <c r="L18" s="11">
        <v>0</v>
      </c>
    </row>
    <row r="19" spans="1:12" s="39" customFormat="1" ht="12.75">
      <c r="A19" s="28" t="s">
        <v>3</v>
      </c>
      <c r="B19" s="37">
        <v>10899977</v>
      </c>
      <c r="C19" s="11">
        <v>3588529</v>
      </c>
      <c r="D19" s="11">
        <v>3423248</v>
      </c>
      <c r="E19" s="11">
        <v>256284</v>
      </c>
      <c r="F19" s="11">
        <v>1151330</v>
      </c>
      <c r="G19" s="11">
        <v>504672</v>
      </c>
      <c r="H19" s="38">
        <v>1182956</v>
      </c>
      <c r="I19" s="11">
        <v>9374147</v>
      </c>
      <c r="J19" s="14">
        <v>1140846</v>
      </c>
      <c r="K19" s="37">
        <v>235879</v>
      </c>
      <c r="L19" s="11">
        <v>2635994</v>
      </c>
    </row>
    <row r="20" spans="1:12" s="39" customFormat="1" ht="12.75">
      <c r="A20" s="28" t="s">
        <v>21</v>
      </c>
      <c r="B20" s="37">
        <v>7094034</v>
      </c>
      <c r="C20" s="11">
        <v>1332837</v>
      </c>
      <c r="D20" s="11">
        <v>2108280</v>
      </c>
      <c r="E20" s="11">
        <v>60859</v>
      </c>
      <c r="F20" s="11">
        <v>683018</v>
      </c>
      <c r="G20" s="11">
        <v>205185</v>
      </c>
      <c r="H20" s="38">
        <v>444447</v>
      </c>
      <c r="I20" s="11">
        <v>5963028</v>
      </c>
      <c r="J20" s="14">
        <v>308239</v>
      </c>
      <c r="K20" s="37">
        <v>206619</v>
      </c>
      <c r="L20" s="11">
        <v>862597</v>
      </c>
    </row>
    <row r="21" spans="1:12" s="39" customFormat="1" ht="12.75">
      <c r="A21" s="41" t="s">
        <v>8</v>
      </c>
      <c r="B21" s="37">
        <v>4545774</v>
      </c>
      <c r="C21" s="11">
        <v>519530</v>
      </c>
      <c r="D21" s="11">
        <v>801777</v>
      </c>
      <c r="E21" s="11">
        <v>12254</v>
      </c>
      <c r="F21" s="11">
        <v>135373</v>
      </c>
      <c r="G21" s="11">
        <v>75028</v>
      </c>
      <c r="H21" s="38">
        <v>197364</v>
      </c>
      <c r="I21" s="11">
        <v>2704264</v>
      </c>
      <c r="J21" s="14">
        <v>116911</v>
      </c>
      <c r="K21" s="37">
        <v>1529</v>
      </c>
      <c r="L21" s="11">
        <v>131880</v>
      </c>
    </row>
    <row r="22" spans="1:12" s="39" customFormat="1" ht="12.75">
      <c r="A22" s="41" t="s">
        <v>9</v>
      </c>
      <c r="B22" s="37">
        <v>2548260</v>
      </c>
      <c r="C22" s="11">
        <v>813307</v>
      </c>
      <c r="D22" s="11">
        <v>1306503</v>
      </c>
      <c r="E22" s="11">
        <v>48605</v>
      </c>
      <c r="F22" s="11">
        <v>547645</v>
      </c>
      <c r="G22" s="11">
        <f>G20-G21</f>
        <v>130157</v>
      </c>
      <c r="H22" s="38">
        <v>247083</v>
      </c>
      <c r="I22" s="11">
        <f>+I20-I21</f>
        <v>3258764</v>
      </c>
      <c r="J22" s="14">
        <v>191328</v>
      </c>
      <c r="K22" s="37">
        <f>K20-K21</f>
        <v>205090</v>
      </c>
      <c r="L22" s="11">
        <v>730717</v>
      </c>
    </row>
    <row r="23" spans="1:12" s="39" customFormat="1" ht="12.75">
      <c r="A23" s="28" t="s">
        <v>22</v>
      </c>
      <c r="B23" s="37">
        <v>3805943</v>
      </c>
      <c r="C23" s="11">
        <v>2255692</v>
      </c>
      <c r="D23" s="11">
        <v>1314968</v>
      </c>
      <c r="E23" s="11">
        <v>195425</v>
      </c>
      <c r="F23" s="11">
        <v>468312</v>
      </c>
      <c r="G23" s="11">
        <v>299487</v>
      </c>
      <c r="H23" s="38">
        <v>738509</v>
      </c>
      <c r="I23" s="11">
        <f>+I19-I20</f>
        <v>3411119</v>
      </c>
      <c r="J23" s="14">
        <v>832607</v>
      </c>
      <c r="K23" s="37">
        <v>29260</v>
      </c>
      <c r="L23" s="11">
        <v>1773397</v>
      </c>
    </row>
    <row r="24" spans="1:12" s="39" customFormat="1" ht="12.75">
      <c r="A24" s="41" t="s">
        <v>8</v>
      </c>
      <c r="B24" s="37">
        <v>3577838</v>
      </c>
      <c r="C24" s="11">
        <v>1700825</v>
      </c>
      <c r="D24" s="11">
        <v>957929</v>
      </c>
      <c r="E24" s="11">
        <v>169613</v>
      </c>
      <c r="F24" s="11">
        <v>120803</v>
      </c>
      <c r="G24" s="11">
        <v>190515</v>
      </c>
      <c r="H24" s="38">
        <v>348523</v>
      </c>
      <c r="I24" s="11">
        <v>2770239</v>
      </c>
      <c r="J24" s="14">
        <v>623354</v>
      </c>
      <c r="K24" s="37">
        <v>8904</v>
      </c>
      <c r="L24" s="11">
        <v>1250736</v>
      </c>
    </row>
    <row r="25" spans="1:12" s="39" customFormat="1" ht="12.75">
      <c r="A25" s="41" t="s">
        <v>9</v>
      </c>
      <c r="B25" s="37">
        <v>228105</v>
      </c>
      <c r="C25" s="11">
        <v>554867</v>
      </c>
      <c r="D25" s="11">
        <v>357039</v>
      </c>
      <c r="E25" s="11">
        <v>25812</v>
      </c>
      <c r="F25" s="11">
        <v>347509</v>
      </c>
      <c r="G25" s="11">
        <f>G23-G24</f>
        <v>108972</v>
      </c>
      <c r="H25" s="38">
        <v>389986</v>
      </c>
      <c r="I25" s="11">
        <f>+I23-I24</f>
        <v>640880</v>
      </c>
      <c r="J25" s="14">
        <v>209253</v>
      </c>
      <c r="K25" s="37">
        <f>K23-K24</f>
        <v>20356</v>
      </c>
      <c r="L25" s="11">
        <v>522661</v>
      </c>
    </row>
    <row r="26" spans="1:12" s="39" customFormat="1" ht="12.75">
      <c r="A26" s="20" t="s">
        <v>37</v>
      </c>
      <c r="B26" s="37">
        <v>0</v>
      </c>
      <c r="C26" s="11">
        <v>614475</v>
      </c>
      <c r="D26" s="11">
        <v>905560</v>
      </c>
      <c r="E26" s="11">
        <v>94638</v>
      </c>
      <c r="F26" s="11">
        <v>0</v>
      </c>
      <c r="G26" s="11">
        <v>0</v>
      </c>
      <c r="H26" s="38">
        <v>214304</v>
      </c>
      <c r="I26" s="11">
        <v>743740</v>
      </c>
      <c r="J26" s="14">
        <v>33323</v>
      </c>
      <c r="K26" s="37">
        <v>0</v>
      </c>
      <c r="L26" s="11">
        <v>0</v>
      </c>
    </row>
    <row r="27" spans="1:12" s="39" customFormat="1" ht="12.75">
      <c r="A27" s="28" t="s">
        <v>4</v>
      </c>
      <c r="B27" s="37">
        <v>419700</v>
      </c>
      <c r="C27" s="11">
        <v>51038</v>
      </c>
      <c r="D27" s="11">
        <v>580720</v>
      </c>
      <c r="E27" s="11">
        <v>63199</v>
      </c>
      <c r="F27" s="11">
        <v>0</v>
      </c>
      <c r="G27" s="11">
        <v>798</v>
      </c>
      <c r="H27" s="38">
        <v>0</v>
      </c>
      <c r="I27" s="11">
        <v>244046</v>
      </c>
      <c r="J27" s="14">
        <v>37337</v>
      </c>
      <c r="K27" s="37">
        <v>0</v>
      </c>
      <c r="L27" s="11">
        <v>20918</v>
      </c>
    </row>
    <row r="28" spans="1:12" ht="12.75">
      <c r="A28" s="49" t="s">
        <v>5</v>
      </c>
      <c r="B28" s="10">
        <v>1312861</v>
      </c>
      <c r="C28" s="9">
        <v>454358</v>
      </c>
      <c r="D28" s="11">
        <v>711196</v>
      </c>
      <c r="E28" s="9">
        <v>51809</v>
      </c>
      <c r="F28" s="11">
        <v>15320</v>
      </c>
      <c r="G28" s="9">
        <v>135007</v>
      </c>
      <c r="H28" s="29">
        <v>369284</v>
      </c>
      <c r="I28" s="9">
        <v>1764338</v>
      </c>
      <c r="J28" s="14">
        <v>266457</v>
      </c>
      <c r="K28" s="10">
        <v>-97</v>
      </c>
      <c r="L28" s="9">
        <v>417178</v>
      </c>
    </row>
    <row r="29" spans="1:12" ht="12.75">
      <c r="A29" s="50" t="s">
        <v>6</v>
      </c>
      <c r="B29" s="10">
        <v>569712</v>
      </c>
      <c r="C29" s="9">
        <v>253354</v>
      </c>
      <c r="D29" s="11">
        <v>363692</v>
      </c>
      <c r="E29" s="9">
        <v>34347</v>
      </c>
      <c r="F29" s="11"/>
      <c r="G29" s="9">
        <v>115000</v>
      </c>
      <c r="H29" s="29">
        <v>304908</v>
      </c>
      <c r="I29" s="9">
        <v>1034575</v>
      </c>
      <c r="J29" s="14">
        <v>161033</v>
      </c>
      <c r="K29" s="10">
        <v>0</v>
      </c>
      <c r="L29" s="9">
        <v>196708</v>
      </c>
    </row>
    <row r="30" spans="1:12" s="13" customFormat="1" ht="12.75">
      <c r="A30" s="34" t="s">
        <v>18</v>
      </c>
      <c r="B30" s="32">
        <v>17165724</v>
      </c>
      <c r="C30" s="32">
        <v>4966823</v>
      </c>
      <c r="D30" s="32">
        <v>9575357</v>
      </c>
      <c r="E30" s="32">
        <v>617571</v>
      </c>
      <c r="F30" s="32">
        <v>4520539</v>
      </c>
      <c r="G30" s="32">
        <v>1381278</v>
      </c>
      <c r="H30" s="35">
        <v>5010329</v>
      </c>
      <c r="I30" s="32">
        <f>+I15</f>
        <v>22808344</v>
      </c>
      <c r="J30" s="42">
        <v>1882186</v>
      </c>
      <c r="K30" s="31">
        <v>963131</v>
      </c>
      <c r="L30" s="32">
        <v>3964548</v>
      </c>
    </row>
    <row r="31" spans="1:12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52"/>
    </row>
    <row r="32" spans="1:12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2"/>
      <c r="L32" s="52"/>
    </row>
    <row r="33" spans="1:12" ht="12.75">
      <c r="A33" s="49" t="s">
        <v>11</v>
      </c>
      <c r="B33" s="9">
        <v>216912</v>
      </c>
      <c r="C33" s="9">
        <v>36748</v>
      </c>
      <c r="D33" s="9">
        <v>631108</v>
      </c>
      <c r="E33" s="9">
        <v>2700</v>
      </c>
      <c r="F33" s="9">
        <v>189609</v>
      </c>
      <c r="G33" s="10">
        <v>18814</v>
      </c>
      <c r="H33" s="29">
        <v>74707</v>
      </c>
      <c r="I33" s="9">
        <v>575209</v>
      </c>
      <c r="J33" s="14">
        <v>87296</v>
      </c>
      <c r="K33" s="10">
        <v>83729</v>
      </c>
      <c r="L33" s="9">
        <v>41130</v>
      </c>
    </row>
    <row r="34" spans="1:12" ht="12.75">
      <c r="A34" s="49" t="s">
        <v>12</v>
      </c>
      <c r="B34" s="9">
        <v>22089</v>
      </c>
      <c r="C34" s="9">
        <v>1362</v>
      </c>
      <c r="D34" s="9">
        <v>15770</v>
      </c>
      <c r="E34" s="9">
        <v>0</v>
      </c>
      <c r="F34" s="9">
        <v>42521</v>
      </c>
      <c r="G34" s="10">
        <v>2518</v>
      </c>
      <c r="H34" s="29">
        <v>6205</v>
      </c>
      <c r="I34" s="9">
        <v>86822</v>
      </c>
      <c r="J34" s="14">
        <v>4948</v>
      </c>
      <c r="K34" s="10">
        <v>11632</v>
      </c>
      <c r="L34" s="9">
        <v>2817</v>
      </c>
    </row>
    <row r="35" spans="1:12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26"/>
      <c r="L35" s="26"/>
    </row>
    <row r="36" spans="1:12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ht="12.75">
      <c r="A37" s="64" t="s">
        <v>48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</row>
    <row r="38" spans="1:12" ht="12.75">
      <c r="A38" s="24" t="s">
        <v>35</v>
      </c>
      <c r="B38" s="9">
        <v>4452763.02282</v>
      </c>
      <c r="C38" s="9">
        <v>105978</v>
      </c>
      <c r="D38" s="9">
        <v>2254816.263</v>
      </c>
      <c r="E38" s="15">
        <v>18968</v>
      </c>
      <c r="F38" s="9">
        <v>1059366</v>
      </c>
      <c r="G38" s="9">
        <v>343993</v>
      </c>
      <c r="H38" s="30">
        <v>2041849</v>
      </c>
      <c r="I38" s="9">
        <v>4063710</v>
      </c>
      <c r="J38" s="15">
        <v>107744</v>
      </c>
      <c r="K38" s="10">
        <v>2764</v>
      </c>
      <c r="L38" s="18">
        <v>35720</v>
      </c>
    </row>
    <row r="39" spans="1:12" ht="12.75">
      <c r="A39" s="24" t="s">
        <v>39</v>
      </c>
      <c r="B39" s="10">
        <v>979943.60084</v>
      </c>
      <c r="C39" s="9">
        <v>468998</v>
      </c>
      <c r="D39" s="9">
        <v>571079.30483</v>
      </c>
      <c r="E39" s="15">
        <v>2741</v>
      </c>
      <c r="F39" s="9">
        <v>12541</v>
      </c>
      <c r="G39" s="9">
        <f>33516+9136</f>
        <v>42652</v>
      </c>
      <c r="H39" s="29">
        <v>51194</v>
      </c>
      <c r="I39" s="9">
        <v>573847</v>
      </c>
      <c r="J39" s="15">
        <v>62977</v>
      </c>
      <c r="K39" s="10">
        <v>1338</v>
      </c>
      <c r="L39" s="18">
        <v>55793</v>
      </c>
    </row>
    <row r="40" spans="1:12" ht="12.75">
      <c r="A40" s="24" t="s">
        <v>38</v>
      </c>
      <c r="B40" s="9">
        <v>817243.149680001</v>
      </c>
      <c r="C40" s="9">
        <v>199773</v>
      </c>
      <c r="D40" s="9">
        <v>882806.15936</v>
      </c>
      <c r="E40" s="15">
        <v>51442</v>
      </c>
      <c r="F40" s="9">
        <v>243422</v>
      </c>
      <c r="G40" s="9">
        <f>549208-G38-G39</f>
        <v>162563</v>
      </c>
      <c r="H40" s="29">
        <v>203256</v>
      </c>
      <c r="I40" s="9">
        <v>1415910</v>
      </c>
      <c r="J40" s="15">
        <v>60996</v>
      </c>
      <c r="K40" s="10">
        <v>1783</v>
      </c>
      <c r="L40" s="18">
        <v>85086</v>
      </c>
    </row>
    <row r="41" spans="1:12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6"/>
      <c r="L41" s="26"/>
    </row>
    <row r="42" spans="1:12" ht="12.75">
      <c r="A42" s="68" t="s">
        <v>41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70"/>
    </row>
    <row r="43" spans="1:12" ht="12.75">
      <c r="A43" s="27" t="s">
        <v>36</v>
      </c>
      <c r="B43" s="9">
        <v>6222655.596170002</v>
      </c>
      <c r="C43" s="10">
        <v>1033151</v>
      </c>
      <c r="D43" s="10">
        <v>4184644.7846</v>
      </c>
      <c r="E43" s="10">
        <v>240594</v>
      </c>
      <c r="F43" s="10">
        <v>2672166</v>
      </c>
      <c r="G43" s="9">
        <f>219+492309</f>
        <v>492528</v>
      </c>
      <c r="H43" s="29">
        <v>1930383</v>
      </c>
      <c r="I43" s="10">
        <f>+I11+546509</f>
        <v>10583007</v>
      </c>
      <c r="J43" s="43">
        <v>969746</v>
      </c>
      <c r="K43" s="10">
        <v>610709</v>
      </c>
      <c r="L43" s="19">
        <v>1468737</v>
      </c>
    </row>
    <row r="44" spans="1:12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6"/>
      <c r="L44" s="26"/>
    </row>
    <row r="45" spans="1:12" ht="12.75">
      <c r="A45" s="68" t="s">
        <v>40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70"/>
    </row>
    <row r="46" spans="1:12" ht="12.75">
      <c r="A46" s="24" t="s">
        <v>35</v>
      </c>
      <c r="B46" s="9">
        <v>181215.38528</v>
      </c>
      <c r="C46" s="9">
        <v>9620</v>
      </c>
      <c r="D46" s="9">
        <v>96234.42001999998</v>
      </c>
      <c r="E46" s="15">
        <v>1580</v>
      </c>
      <c r="F46" s="9">
        <v>71860</v>
      </c>
      <c r="G46" s="9">
        <v>30212</v>
      </c>
      <c r="H46" s="17">
        <v>99451.33676068796</v>
      </c>
      <c r="I46" s="9">
        <v>164412</v>
      </c>
      <c r="J46" s="15">
        <v>5413</v>
      </c>
      <c r="K46" s="10">
        <v>0</v>
      </c>
      <c r="L46" s="18">
        <v>1338</v>
      </c>
    </row>
    <row r="47" spans="1:12" ht="12.75">
      <c r="A47" s="24" t="s">
        <v>39</v>
      </c>
      <c r="B47" s="9">
        <v>63762.76109</v>
      </c>
      <c r="C47" s="9">
        <v>22095</v>
      </c>
      <c r="D47" s="9">
        <v>25411.14361</v>
      </c>
      <c r="E47" s="15">
        <v>254</v>
      </c>
      <c r="F47" s="9">
        <v>1214</v>
      </c>
      <c r="G47" s="9">
        <v>3403</v>
      </c>
      <c r="H47" s="17">
        <v>2209.3904300000004</v>
      </c>
      <c r="I47" s="9">
        <v>21883</v>
      </c>
      <c r="J47" s="15">
        <v>8168</v>
      </c>
      <c r="K47" s="10">
        <v>4000</v>
      </c>
      <c r="L47" s="18">
        <v>5108</v>
      </c>
    </row>
    <row r="48" spans="1:12" ht="12.75">
      <c r="A48" s="24" t="s">
        <v>38</v>
      </c>
      <c r="B48" s="9">
        <v>27035.16004</v>
      </c>
      <c r="C48" s="9">
        <v>17438</v>
      </c>
      <c r="D48" s="9">
        <v>30464.067969999996</v>
      </c>
      <c r="E48" s="15">
        <v>8122</v>
      </c>
      <c r="F48" s="9">
        <v>16341</v>
      </c>
      <c r="G48" s="10">
        <f>8170+641</f>
        <v>8811</v>
      </c>
      <c r="H48" s="17">
        <v>14335.883797647999</v>
      </c>
      <c r="I48" s="9">
        <v>43428</v>
      </c>
      <c r="J48" s="15">
        <v>2086</v>
      </c>
      <c r="K48" s="10">
        <v>1001</v>
      </c>
      <c r="L48" s="18">
        <v>2734</v>
      </c>
    </row>
    <row r="49" spans="1:12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6"/>
      <c r="L49" s="26"/>
    </row>
    <row r="50" spans="1:12" ht="12.75">
      <c r="A50" s="59" t="s">
        <v>45</v>
      </c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2"/>
    </row>
    <row r="51" spans="1:12" ht="25.5">
      <c r="A51" s="28" t="s">
        <v>46</v>
      </c>
      <c r="B51" s="11">
        <v>561184.0842502839</v>
      </c>
      <c r="C51" s="44">
        <v>0</v>
      </c>
      <c r="D51" s="37">
        <v>645335</v>
      </c>
      <c r="E51" s="44">
        <v>0</v>
      </c>
      <c r="F51" s="44">
        <v>0</v>
      </c>
      <c r="G51" s="44">
        <v>0</v>
      </c>
      <c r="H51" s="45">
        <v>36109</v>
      </c>
      <c r="I51" s="11">
        <v>692439</v>
      </c>
      <c r="J51" s="44">
        <v>0</v>
      </c>
      <c r="K51" s="45">
        <v>0</v>
      </c>
      <c r="L51" s="46">
        <v>563</v>
      </c>
    </row>
    <row r="52" spans="1:12" ht="25.5">
      <c r="A52" s="20" t="s">
        <v>47</v>
      </c>
      <c r="B52" s="11">
        <v>15180.166359716039</v>
      </c>
      <c r="C52" s="45">
        <v>0</v>
      </c>
      <c r="D52" s="37">
        <v>35236.49348</v>
      </c>
      <c r="E52" s="45">
        <v>0</v>
      </c>
      <c r="F52" s="45">
        <v>0</v>
      </c>
      <c r="G52" s="45">
        <v>0</v>
      </c>
      <c r="H52" s="45">
        <v>3362</v>
      </c>
      <c r="I52" s="11">
        <v>44803</v>
      </c>
      <c r="J52" s="45">
        <v>0</v>
      </c>
      <c r="K52" s="45">
        <v>0</v>
      </c>
      <c r="L52" s="11">
        <v>500</v>
      </c>
    </row>
    <row r="53" spans="1:12" ht="12.75">
      <c r="A53" s="45" t="s">
        <v>44</v>
      </c>
      <c r="B53" s="11">
        <v>0</v>
      </c>
      <c r="C53" s="45">
        <v>0</v>
      </c>
      <c r="D53" s="38">
        <v>0</v>
      </c>
      <c r="E53" s="45">
        <v>0</v>
      </c>
      <c r="F53" s="45">
        <v>0</v>
      </c>
      <c r="G53" s="45">
        <v>0</v>
      </c>
      <c r="H53" s="45">
        <v>0</v>
      </c>
      <c r="I53" s="11">
        <v>4156</v>
      </c>
      <c r="J53" s="45">
        <v>0</v>
      </c>
      <c r="K53" s="45">
        <v>0</v>
      </c>
      <c r="L53" s="11">
        <v>0</v>
      </c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8"/>
      <c r="L54" s="8"/>
    </row>
    <row r="55" spans="1:10" ht="17.2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</sheetData>
  <mergeCells count="7">
    <mergeCell ref="A50:L50"/>
    <mergeCell ref="A36:L36"/>
    <mergeCell ref="A37:L37"/>
    <mergeCell ref="A2:L2"/>
    <mergeCell ref="A3:L3"/>
    <mergeCell ref="A42:L42"/>
    <mergeCell ref="A45:L45"/>
  </mergeCells>
  <printOptions/>
  <pageMargins left="0.57" right="0.39" top="0.36" bottom="0.46" header="0.23" footer="0.36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6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40.57421875" style="87" customWidth="1"/>
    <col min="2" max="10" width="12.7109375" style="3" customWidth="1"/>
    <col min="11" max="12" width="12.7109375" style="2" customWidth="1"/>
    <col min="13" max="20" width="8.8515625" style="2" customWidth="1"/>
    <col min="21" max="21" width="10.7109375" style="2" customWidth="1"/>
    <col min="22" max="16384" width="8.8515625" style="2" customWidth="1"/>
  </cols>
  <sheetData>
    <row r="2" spans="1:12" s="1" customFormat="1" ht="15.75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1" customFormat="1" ht="15.75">
      <c r="A3" s="67" t="s">
        <v>50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5" spans="1:12" ht="159" customHeight="1">
      <c r="A5" s="77"/>
      <c r="B5" s="4" t="s">
        <v>24</v>
      </c>
      <c r="C5" s="5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16" t="s">
        <v>31</v>
      </c>
      <c r="J5" s="4" t="s">
        <v>32</v>
      </c>
      <c r="K5" s="33" t="s">
        <v>43</v>
      </c>
      <c r="L5" s="4" t="s">
        <v>33</v>
      </c>
    </row>
    <row r="6" spans="1:12" ht="24">
      <c r="A6" s="78" t="s">
        <v>51</v>
      </c>
      <c r="B6" s="10">
        <v>1202514</v>
      </c>
      <c r="C6" s="9">
        <v>1622217</v>
      </c>
      <c r="D6" s="11">
        <v>588567</v>
      </c>
      <c r="E6" s="9">
        <v>146722</v>
      </c>
      <c r="F6" s="11">
        <v>917432</v>
      </c>
      <c r="G6" s="9">
        <v>27631</v>
      </c>
      <c r="H6" s="29">
        <v>54191</v>
      </c>
      <c r="I6" s="9">
        <v>1881974</v>
      </c>
      <c r="J6" s="14">
        <v>267668</v>
      </c>
      <c r="K6" s="10">
        <v>276439</v>
      </c>
      <c r="L6" s="9">
        <v>1277380</v>
      </c>
    </row>
    <row r="7" spans="1:12" ht="24">
      <c r="A7" s="79" t="s">
        <v>52</v>
      </c>
      <c r="B7" s="9">
        <v>744480</v>
      </c>
      <c r="C7" s="9">
        <v>1332319</v>
      </c>
      <c r="D7" s="11">
        <v>446623</v>
      </c>
      <c r="E7" s="9">
        <v>122645</v>
      </c>
      <c r="F7" s="11">
        <v>442146</v>
      </c>
      <c r="G7" s="9">
        <f>G6-G8</f>
        <v>17613</v>
      </c>
      <c r="H7" s="29">
        <v>34601</v>
      </c>
      <c r="I7" s="9">
        <f>+I6-I8</f>
        <v>638989</v>
      </c>
      <c r="J7" s="14">
        <v>151022</v>
      </c>
      <c r="K7" s="10">
        <v>276439</v>
      </c>
      <c r="L7" s="9">
        <v>760675</v>
      </c>
    </row>
    <row r="8" spans="1:12" ht="12.75">
      <c r="A8" s="79" t="s">
        <v>53</v>
      </c>
      <c r="B8" s="10">
        <v>458034</v>
      </c>
      <c r="C8" s="9">
        <v>289898</v>
      </c>
      <c r="D8" s="11">
        <v>141944</v>
      </c>
      <c r="E8" s="9">
        <v>26077</v>
      </c>
      <c r="F8" s="11">
        <v>475286</v>
      </c>
      <c r="G8" s="9">
        <f>9800+218</f>
        <v>10018</v>
      </c>
      <c r="H8" s="29">
        <v>19590</v>
      </c>
      <c r="I8" s="9">
        <v>1242985</v>
      </c>
      <c r="J8" s="14">
        <v>116646</v>
      </c>
      <c r="K8" s="10">
        <v>0</v>
      </c>
      <c r="L8" s="9">
        <v>516705</v>
      </c>
    </row>
    <row r="9" spans="1:12" ht="12.75">
      <c r="A9" s="78" t="s">
        <v>54</v>
      </c>
      <c r="B9" s="10">
        <v>12511222</v>
      </c>
      <c r="C9" s="9">
        <v>1726868</v>
      </c>
      <c r="D9" s="11">
        <v>7861204</v>
      </c>
      <c r="E9" s="9">
        <v>374791</v>
      </c>
      <c r="F9" s="11">
        <v>3505913</v>
      </c>
      <c r="G9" s="9">
        <v>1053864</v>
      </c>
      <c r="H9" s="29">
        <v>4298040</v>
      </c>
      <c r="I9" s="9">
        <v>16621815</v>
      </c>
      <c r="J9" s="14">
        <v>1298808</v>
      </c>
      <c r="K9" s="10">
        <v>637812</v>
      </c>
      <c r="L9" s="9">
        <v>1640606</v>
      </c>
    </row>
    <row r="10" spans="1:12" ht="12.75">
      <c r="A10" s="79" t="s">
        <v>55</v>
      </c>
      <c r="B10" s="10">
        <v>6265550</v>
      </c>
      <c r="C10" s="9">
        <v>759247</v>
      </c>
      <c r="D10" s="11">
        <v>3713069</v>
      </c>
      <c r="E10" s="9">
        <v>80611</v>
      </c>
      <c r="F10" s="11">
        <v>1318890</v>
      </c>
      <c r="G10" s="9">
        <f>15156+531363</f>
        <v>546519</v>
      </c>
      <c r="H10" s="29">
        <v>2293240</v>
      </c>
      <c r="I10" s="9">
        <v>6056544</v>
      </c>
      <c r="J10" s="14">
        <v>231846</v>
      </c>
      <c r="K10" s="10">
        <f>143+5767</f>
        <v>5910</v>
      </c>
      <c r="L10" s="9">
        <v>209853</v>
      </c>
    </row>
    <row r="11" spans="1:12" ht="27" customHeight="1">
      <c r="A11" s="79" t="s">
        <v>56</v>
      </c>
      <c r="B11" s="10">
        <v>6219305</v>
      </c>
      <c r="C11" s="9">
        <v>957534</v>
      </c>
      <c r="D11" s="11">
        <v>4057053</v>
      </c>
      <c r="E11" s="9">
        <v>279821</v>
      </c>
      <c r="F11" s="11">
        <v>2187023</v>
      </c>
      <c r="G11" s="9">
        <f>G9-G10-G12</f>
        <v>491239</v>
      </c>
      <c r="H11" s="29">
        <v>1938687</v>
      </c>
      <c r="I11" s="9">
        <f>+I9-I10-I12</f>
        <v>10036498</v>
      </c>
      <c r="J11" s="14">
        <v>996160</v>
      </c>
      <c r="K11" s="10">
        <f>K9-K10</f>
        <v>631902</v>
      </c>
      <c r="L11" s="9">
        <v>1237363</v>
      </c>
    </row>
    <row r="12" spans="1:12" ht="26.25" customHeight="1">
      <c r="A12" s="79" t="s">
        <v>57</v>
      </c>
      <c r="B12" s="10">
        <v>26367</v>
      </c>
      <c r="C12" s="9">
        <v>10087</v>
      </c>
      <c r="D12" s="11">
        <v>91082</v>
      </c>
      <c r="E12" s="9">
        <v>14359</v>
      </c>
      <c r="F12" s="11">
        <v>0</v>
      </c>
      <c r="G12" s="9">
        <f>12558+3548</f>
        <v>16106</v>
      </c>
      <c r="H12" s="29">
        <v>66113</v>
      </c>
      <c r="I12" s="9">
        <v>528773</v>
      </c>
      <c r="J12" s="14">
        <v>70802</v>
      </c>
      <c r="K12" s="10">
        <v>0</v>
      </c>
      <c r="L12" s="9">
        <v>193390</v>
      </c>
    </row>
    <row r="13" spans="1:12" ht="12.75">
      <c r="A13" s="78" t="s">
        <v>58</v>
      </c>
      <c r="B13" s="10">
        <v>2069465</v>
      </c>
      <c r="C13" s="9">
        <v>1087419</v>
      </c>
      <c r="D13" s="11">
        <v>609374</v>
      </c>
      <c r="E13" s="9">
        <v>40885</v>
      </c>
      <c r="F13" s="11">
        <v>0</v>
      </c>
      <c r="G13" s="9">
        <f>93759+45940</f>
        <v>139699</v>
      </c>
      <c r="H13" s="29">
        <v>279473</v>
      </c>
      <c r="I13" s="9">
        <v>2612994</v>
      </c>
      <c r="J13" s="14">
        <v>177041</v>
      </c>
      <c r="K13" s="10">
        <v>5188</v>
      </c>
      <c r="L13" s="9">
        <v>595377</v>
      </c>
    </row>
    <row r="14" spans="1:12" ht="12.75">
      <c r="A14" s="78" t="s">
        <v>59</v>
      </c>
      <c r="B14" s="10">
        <v>-102394</v>
      </c>
      <c r="C14" s="9">
        <v>-20440</v>
      </c>
      <c r="D14" s="11">
        <v>-41785</v>
      </c>
      <c r="E14" s="9">
        <v>-4553</v>
      </c>
      <c r="F14" s="11">
        <v>-22019</v>
      </c>
      <c r="G14" s="9">
        <v>-7141</v>
      </c>
      <c r="H14" s="29">
        <v>-17120</v>
      </c>
      <c r="I14" s="9">
        <v>-156820</v>
      </c>
      <c r="J14" s="14">
        <v>-4266</v>
      </c>
      <c r="K14" s="10">
        <v>-6759</v>
      </c>
      <c r="L14" s="9">
        <v>-51811</v>
      </c>
    </row>
    <row r="15" spans="1:12" s="13" customFormat="1" ht="12.75">
      <c r="A15" s="78" t="s">
        <v>60</v>
      </c>
      <c r="B15" s="31">
        <v>17165724</v>
      </c>
      <c r="C15" s="32">
        <v>4966823</v>
      </c>
      <c r="D15" s="32">
        <v>9575357</v>
      </c>
      <c r="E15" s="32">
        <v>617571</v>
      </c>
      <c r="F15" s="32">
        <v>4520539</v>
      </c>
      <c r="G15" s="32">
        <v>1381278</v>
      </c>
      <c r="H15" s="35">
        <v>5010329</v>
      </c>
      <c r="I15" s="32">
        <v>22808344</v>
      </c>
      <c r="J15" s="42">
        <v>1882186</v>
      </c>
      <c r="K15" s="31">
        <v>963131</v>
      </c>
      <c r="L15" s="32">
        <v>3964548</v>
      </c>
    </row>
    <row r="16" spans="1:12" ht="24">
      <c r="A16" s="78" t="s">
        <v>61</v>
      </c>
      <c r="B16" s="10">
        <v>3489962</v>
      </c>
      <c r="C16" s="9">
        <v>130267</v>
      </c>
      <c r="D16" s="11">
        <v>3637171</v>
      </c>
      <c r="E16" s="9">
        <v>65302</v>
      </c>
      <c r="F16" s="11">
        <v>3315248</v>
      </c>
      <c r="G16" s="9">
        <v>691381</v>
      </c>
      <c r="H16" s="29">
        <v>2965593</v>
      </c>
      <c r="I16" s="9">
        <v>9123389</v>
      </c>
      <c r="J16" s="14">
        <v>319177</v>
      </c>
      <c r="K16" s="10">
        <v>539154</v>
      </c>
      <c r="L16" s="9">
        <v>846481</v>
      </c>
    </row>
    <row r="17" spans="1:12" s="39" customFormat="1" ht="24">
      <c r="A17" s="79" t="s">
        <v>62</v>
      </c>
      <c r="B17" s="37">
        <v>507594</v>
      </c>
      <c r="C17" s="11">
        <v>0</v>
      </c>
      <c r="D17" s="11">
        <v>151</v>
      </c>
      <c r="E17" s="11">
        <v>0</v>
      </c>
      <c r="F17" s="11">
        <v>3077172</v>
      </c>
      <c r="G17" s="11">
        <v>606885</v>
      </c>
      <c r="H17" s="38">
        <v>1593055</v>
      </c>
      <c r="I17" s="11">
        <v>8645800</v>
      </c>
      <c r="J17" s="14">
        <v>0</v>
      </c>
      <c r="K17" s="37">
        <v>26</v>
      </c>
      <c r="L17" s="11">
        <v>0</v>
      </c>
    </row>
    <row r="18" spans="1:12" s="39" customFormat="1" ht="12.75">
      <c r="A18" s="78" t="s">
        <v>63</v>
      </c>
      <c r="B18" s="37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38">
        <v>84499</v>
      </c>
      <c r="I18" s="11">
        <v>0</v>
      </c>
      <c r="J18" s="14">
        <v>62534</v>
      </c>
      <c r="K18" s="37">
        <v>0</v>
      </c>
      <c r="L18" s="11">
        <v>0</v>
      </c>
    </row>
    <row r="19" spans="1:12" s="39" customFormat="1" ht="12.75">
      <c r="A19" s="78" t="s">
        <v>64</v>
      </c>
      <c r="B19" s="37">
        <v>10899977</v>
      </c>
      <c r="C19" s="11">
        <v>3588529</v>
      </c>
      <c r="D19" s="11">
        <v>3423248</v>
      </c>
      <c r="E19" s="11">
        <v>256284</v>
      </c>
      <c r="F19" s="11">
        <v>1151330</v>
      </c>
      <c r="G19" s="11">
        <v>504672</v>
      </c>
      <c r="H19" s="38">
        <v>1182956</v>
      </c>
      <c r="I19" s="11">
        <v>9374147</v>
      </c>
      <c r="J19" s="14">
        <v>1140846</v>
      </c>
      <c r="K19" s="37">
        <v>235879</v>
      </c>
      <c r="L19" s="11">
        <v>2635994</v>
      </c>
    </row>
    <row r="20" spans="1:12" s="39" customFormat="1" ht="12.75">
      <c r="A20" s="78" t="s">
        <v>65</v>
      </c>
      <c r="B20" s="37">
        <v>7094034</v>
      </c>
      <c r="C20" s="11">
        <v>1332837</v>
      </c>
      <c r="D20" s="11">
        <v>2108280</v>
      </c>
      <c r="E20" s="11">
        <v>60859</v>
      </c>
      <c r="F20" s="11">
        <v>683018</v>
      </c>
      <c r="G20" s="11">
        <v>205185</v>
      </c>
      <c r="H20" s="38">
        <v>444447</v>
      </c>
      <c r="I20" s="11">
        <v>5963028</v>
      </c>
      <c r="J20" s="14">
        <v>308239</v>
      </c>
      <c r="K20" s="37">
        <v>206619</v>
      </c>
      <c r="L20" s="11">
        <v>862597</v>
      </c>
    </row>
    <row r="21" spans="1:12" s="39" customFormat="1" ht="12.75">
      <c r="A21" s="79" t="s">
        <v>66</v>
      </c>
      <c r="B21" s="37">
        <v>4545774</v>
      </c>
      <c r="C21" s="11">
        <v>519530</v>
      </c>
      <c r="D21" s="11">
        <v>801777</v>
      </c>
      <c r="E21" s="11">
        <v>12254</v>
      </c>
      <c r="F21" s="11">
        <v>135373</v>
      </c>
      <c r="G21" s="11">
        <v>75028</v>
      </c>
      <c r="H21" s="38">
        <v>197364</v>
      </c>
      <c r="I21" s="11">
        <v>2704264</v>
      </c>
      <c r="J21" s="14">
        <v>116911</v>
      </c>
      <c r="K21" s="37">
        <v>1529</v>
      </c>
      <c r="L21" s="11">
        <v>131880</v>
      </c>
    </row>
    <row r="22" spans="1:12" s="39" customFormat="1" ht="12.75">
      <c r="A22" s="79" t="s">
        <v>67</v>
      </c>
      <c r="B22" s="37">
        <v>2548260</v>
      </c>
      <c r="C22" s="11">
        <v>813307</v>
      </c>
      <c r="D22" s="11">
        <v>1306503</v>
      </c>
      <c r="E22" s="11">
        <v>48605</v>
      </c>
      <c r="F22" s="11">
        <v>547645</v>
      </c>
      <c r="G22" s="11">
        <f>G20-G21</f>
        <v>130157</v>
      </c>
      <c r="H22" s="38">
        <v>247083</v>
      </c>
      <c r="I22" s="11">
        <f>+I20-I21</f>
        <v>3258764</v>
      </c>
      <c r="J22" s="14">
        <v>191328</v>
      </c>
      <c r="K22" s="37">
        <f>K20-K21</f>
        <v>205090</v>
      </c>
      <c r="L22" s="11">
        <v>730717</v>
      </c>
    </row>
    <row r="23" spans="1:12" s="39" customFormat="1" ht="12.75">
      <c r="A23" s="78" t="s">
        <v>68</v>
      </c>
      <c r="B23" s="37">
        <v>3805943</v>
      </c>
      <c r="C23" s="11">
        <v>2255692</v>
      </c>
      <c r="D23" s="11">
        <v>1314968</v>
      </c>
      <c r="E23" s="11">
        <v>195425</v>
      </c>
      <c r="F23" s="11">
        <v>468312</v>
      </c>
      <c r="G23" s="11">
        <v>299487</v>
      </c>
      <c r="H23" s="38">
        <v>738509</v>
      </c>
      <c r="I23" s="11">
        <f>+I19-I20</f>
        <v>3411119</v>
      </c>
      <c r="J23" s="14">
        <v>832607</v>
      </c>
      <c r="K23" s="37">
        <v>29260</v>
      </c>
      <c r="L23" s="11">
        <v>1773397</v>
      </c>
    </row>
    <row r="24" spans="1:12" s="39" customFormat="1" ht="12.75">
      <c r="A24" s="79" t="s">
        <v>66</v>
      </c>
      <c r="B24" s="37">
        <v>3577838</v>
      </c>
      <c r="C24" s="11">
        <v>1700825</v>
      </c>
      <c r="D24" s="11">
        <v>957929</v>
      </c>
      <c r="E24" s="11">
        <v>169613</v>
      </c>
      <c r="F24" s="11">
        <v>120803</v>
      </c>
      <c r="G24" s="11">
        <v>190515</v>
      </c>
      <c r="H24" s="38">
        <v>348523</v>
      </c>
      <c r="I24" s="11">
        <v>2770239</v>
      </c>
      <c r="J24" s="14">
        <v>623354</v>
      </c>
      <c r="K24" s="37">
        <v>8904</v>
      </c>
      <c r="L24" s="11">
        <v>1250736</v>
      </c>
    </row>
    <row r="25" spans="1:12" s="39" customFormat="1" ht="12.75">
      <c r="A25" s="79" t="s">
        <v>69</v>
      </c>
      <c r="B25" s="37">
        <v>228105</v>
      </c>
      <c r="C25" s="11">
        <v>554867</v>
      </c>
      <c r="D25" s="11">
        <v>357039</v>
      </c>
      <c r="E25" s="11">
        <v>25812</v>
      </c>
      <c r="F25" s="11">
        <v>347509</v>
      </c>
      <c r="G25" s="11">
        <f>G23-G24</f>
        <v>108972</v>
      </c>
      <c r="H25" s="38">
        <v>389986</v>
      </c>
      <c r="I25" s="11">
        <f>+I23-I24</f>
        <v>640880</v>
      </c>
      <c r="J25" s="14">
        <v>209253</v>
      </c>
      <c r="K25" s="37">
        <f>K23-K24</f>
        <v>20356</v>
      </c>
      <c r="L25" s="11">
        <v>522661</v>
      </c>
    </row>
    <row r="26" spans="1:12" s="39" customFormat="1" ht="12.75">
      <c r="A26" s="55" t="s">
        <v>70</v>
      </c>
      <c r="B26" s="37">
        <v>0</v>
      </c>
      <c r="C26" s="11">
        <v>614475</v>
      </c>
      <c r="D26" s="11">
        <v>905560</v>
      </c>
      <c r="E26" s="11">
        <v>94638</v>
      </c>
      <c r="F26" s="11">
        <v>0</v>
      </c>
      <c r="G26" s="11">
        <v>0</v>
      </c>
      <c r="H26" s="38">
        <v>214304</v>
      </c>
      <c r="I26" s="11">
        <v>743740</v>
      </c>
      <c r="J26" s="14">
        <v>33323</v>
      </c>
      <c r="K26" s="37">
        <v>0</v>
      </c>
      <c r="L26" s="11">
        <v>0</v>
      </c>
    </row>
    <row r="27" spans="1:12" s="39" customFormat="1" ht="12.75">
      <c r="A27" s="78" t="s">
        <v>71</v>
      </c>
      <c r="B27" s="37">
        <v>419700</v>
      </c>
      <c r="C27" s="11">
        <v>51038</v>
      </c>
      <c r="D27" s="11">
        <v>580720</v>
      </c>
      <c r="E27" s="11">
        <v>63199</v>
      </c>
      <c r="F27" s="11">
        <v>0</v>
      </c>
      <c r="G27" s="11">
        <v>798</v>
      </c>
      <c r="H27" s="38">
        <v>0</v>
      </c>
      <c r="I27" s="11">
        <v>244046</v>
      </c>
      <c r="J27" s="14">
        <v>37337</v>
      </c>
      <c r="K27" s="37">
        <v>0</v>
      </c>
      <c r="L27" s="11">
        <v>20918</v>
      </c>
    </row>
    <row r="28" spans="1:12" ht="12.75">
      <c r="A28" s="78" t="s">
        <v>72</v>
      </c>
      <c r="B28" s="10">
        <v>1312861</v>
      </c>
      <c r="C28" s="9">
        <v>454358</v>
      </c>
      <c r="D28" s="11">
        <v>711196</v>
      </c>
      <c r="E28" s="9">
        <v>51809</v>
      </c>
      <c r="F28" s="11">
        <v>15320</v>
      </c>
      <c r="G28" s="9">
        <v>135007</v>
      </c>
      <c r="H28" s="29">
        <v>369284</v>
      </c>
      <c r="I28" s="9">
        <v>1764338</v>
      </c>
      <c r="J28" s="14">
        <v>266457</v>
      </c>
      <c r="K28" s="10">
        <v>-97</v>
      </c>
      <c r="L28" s="9">
        <v>417178</v>
      </c>
    </row>
    <row r="29" spans="1:12" ht="12.75">
      <c r="A29" s="79" t="s">
        <v>73</v>
      </c>
      <c r="B29" s="10">
        <v>569712</v>
      </c>
      <c r="C29" s="9">
        <v>253354</v>
      </c>
      <c r="D29" s="11">
        <v>363692</v>
      </c>
      <c r="E29" s="9">
        <v>34347</v>
      </c>
      <c r="F29" s="11"/>
      <c r="G29" s="9">
        <v>115000</v>
      </c>
      <c r="H29" s="29">
        <v>304908</v>
      </c>
      <c r="I29" s="9">
        <v>1034575</v>
      </c>
      <c r="J29" s="14">
        <v>161033</v>
      </c>
      <c r="K29" s="10">
        <v>0</v>
      </c>
      <c r="L29" s="9">
        <v>196708</v>
      </c>
    </row>
    <row r="30" spans="1:12" s="13" customFormat="1" ht="12.75">
      <c r="A30" s="78" t="s">
        <v>74</v>
      </c>
      <c r="B30" s="32">
        <v>17165724</v>
      </c>
      <c r="C30" s="32">
        <v>4966823</v>
      </c>
      <c r="D30" s="32">
        <v>9575357</v>
      </c>
      <c r="E30" s="32">
        <v>617571</v>
      </c>
      <c r="F30" s="32">
        <v>4520539</v>
      </c>
      <c r="G30" s="32">
        <v>1381278</v>
      </c>
      <c r="H30" s="35">
        <v>5010329</v>
      </c>
      <c r="I30" s="32">
        <f>+I15</f>
        <v>22808344</v>
      </c>
      <c r="J30" s="42">
        <v>1882186</v>
      </c>
      <c r="K30" s="31">
        <v>963131</v>
      </c>
      <c r="L30" s="32">
        <v>3964548</v>
      </c>
    </row>
    <row r="31" spans="1:12" ht="12.75">
      <c r="A31" s="80"/>
      <c r="B31" s="21"/>
      <c r="C31" s="21"/>
      <c r="D31" s="21"/>
      <c r="E31" s="21"/>
      <c r="F31" s="21"/>
      <c r="G31" s="21"/>
      <c r="H31" s="21"/>
      <c r="I31" s="21"/>
      <c r="J31" s="21"/>
      <c r="K31" s="12"/>
      <c r="L31" s="12"/>
    </row>
    <row r="32" spans="1:12" ht="12.75">
      <c r="A32" s="80"/>
      <c r="B32" s="21"/>
      <c r="C32" s="21"/>
      <c r="D32" s="21"/>
      <c r="E32" s="21"/>
      <c r="F32" s="21"/>
      <c r="G32" s="21"/>
      <c r="H32" s="21"/>
      <c r="I32" s="21"/>
      <c r="J32" s="21"/>
      <c r="K32" s="12"/>
      <c r="L32" s="12"/>
    </row>
    <row r="33" spans="1:12" ht="12.75">
      <c r="A33" s="78" t="s">
        <v>75</v>
      </c>
      <c r="B33" s="9">
        <v>216912</v>
      </c>
      <c r="C33" s="9">
        <v>36748</v>
      </c>
      <c r="D33" s="9">
        <v>631108</v>
      </c>
      <c r="E33" s="9">
        <v>2700</v>
      </c>
      <c r="F33" s="9">
        <v>189609</v>
      </c>
      <c r="G33" s="10">
        <v>18814</v>
      </c>
      <c r="H33" s="29">
        <v>74707</v>
      </c>
      <c r="I33" s="9">
        <v>575209</v>
      </c>
      <c r="J33" s="14">
        <v>87296</v>
      </c>
      <c r="K33" s="10">
        <v>83729</v>
      </c>
      <c r="L33" s="9">
        <v>41130</v>
      </c>
    </row>
    <row r="34" spans="1:12" ht="12.75">
      <c r="A34" s="78" t="s">
        <v>76</v>
      </c>
      <c r="B34" s="9">
        <v>22089</v>
      </c>
      <c r="C34" s="9">
        <v>1362</v>
      </c>
      <c r="D34" s="9">
        <v>15770</v>
      </c>
      <c r="E34" s="9">
        <v>0</v>
      </c>
      <c r="F34" s="9">
        <v>42521</v>
      </c>
      <c r="G34" s="10">
        <v>2518</v>
      </c>
      <c r="H34" s="29">
        <v>6205</v>
      </c>
      <c r="I34" s="9">
        <v>86822</v>
      </c>
      <c r="J34" s="14">
        <v>4948</v>
      </c>
      <c r="K34" s="10">
        <v>11632</v>
      </c>
      <c r="L34" s="9">
        <v>2817</v>
      </c>
    </row>
    <row r="35" spans="1:12" ht="12.75">
      <c r="A35" s="81"/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23"/>
    </row>
    <row r="36" spans="1:12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ht="12.75">
      <c r="A37" s="73" t="s">
        <v>77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</row>
    <row r="38" spans="1:12" ht="12.75">
      <c r="A38" s="82" t="s">
        <v>78</v>
      </c>
      <c r="B38" s="56">
        <v>4452763.02282</v>
      </c>
      <c r="C38" s="9">
        <v>105978</v>
      </c>
      <c r="D38" s="9">
        <v>2254816.263</v>
      </c>
      <c r="E38" s="15">
        <v>18968</v>
      </c>
      <c r="F38" s="9">
        <v>1059366</v>
      </c>
      <c r="G38" s="9">
        <v>343993</v>
      </c>
      <c r="H38" s="30">
        <v>2041849</v>
      </c>
      <c r="I38" s="9">
        <v>4063710</v>
      </c>
      <c r="J38" s="15">
        <v>107744</v>
      </c>
      <c r="K38" s="10">
        <v>2764</v>
      </c>
      <c r="L38" s="18">
        <v>35720</v>
      </c>
    </row>
    <row r="39" spans="1:12" ht="12.75">
      <c r="A39" s="82" t="s">
        <v>79</v>
      </c>
      <c r="B39" s="57">
        <v>979943.60084</v>
      </c>
      <c r="C39" s="9">
        <v>468998</v>
      </c>
      <c r="D39" s="9">
        <v>571079.30483</v>
      </c>
      <c r="E39" s="15">
        <v>2741</v>
      </c>
      <c r="F39" s="9">
        <v>12541</v>
      </c>
      <c r="G39" s="9">
        <f>33516+9136</f>
        <v>42652</v>
      </c>
      <c r="H39" s="29">
        <v>51194</v>
      </c>
      <c r="I39" s="9">
        <v>573847</v>
      </c>
      <c r="J39" s="15">
        <v>62977</v>
      </c>
      <c r="K39" s="10">
        <v>1338</v>
      </c>
      <c r="L39" s="18">
        <v>55793</v>
      </c>
    </row>
    <row r="40" spans="1:12" ht="12.75">
      <c r="A40" s="82" t="s">
        <v>80</v>
      </c>
      <c r="B40" s="56">
        <v>817243.149680001</v>
      </c>
      <c r="C40" s="9">
        <v>199773</v>
      </c>
      <c r="D40" s="9">
        <v>882806.15936</v>
      </c>
      <c r="E40" s="15">
        <v>51442</v>
      </c>
      <c r="F40" s="9">
        <v>243422</v>
      </c>
      <c r="G40" s="9">
        <f>549208-G38-G39</f>
        <v>162563</v>
      </c>
      <c r="H40" s="29">
        <v>203256</v>
      </c>
      <c r="I40" s="9">
        <v>1415910</v>
      </c>
      <c r="J40" s="15">
        <v>60996</v>
      </c>
      <c r="K40" s="10">
        <v>1783</v>
      </c>
      <c r="L40" s="18">
        <v>85086</v>
      </c>
    </row>
    <row r="41" spans="1:12" ht="12.75">
      <c r="A41" s="83"/>
      <c r="B41" s="25"/>
      <c r="C41" s="25"/>
      <c r="D41" s="25"/>
      <c r="E41" s="25"/>
      <c r="F41" s="25"/>
      <c r="G41" s="25"/>
      <c r="H41" s="25"/>
      <c r="I41" s="25"/>
      <c r="J41" s="25"/>
      <c r="K41" s="26"/>
      <c r="L41" s="26"/>
    </row>
    <row r="42" spans="1:12" ht="12.75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70"/>
    </row>
    <row r="43" spans="1:12" ht="12.75">
      <c r="A43" s="84" t="s">
        <v>81</v>
      </c>
      <c r="B43" s="9">
        <v>6222655.596170002</v>
      </c>
      <c r="C43" s="10">
        <v>1033151</v>
      </c>
      <c r="D43" s="10">
        <v>4184644.7846</v>
      </c>
      <c r="E43" s="10">
        <v>240594</v>
      </c>
      <c r="F43" s="10">
        <v>2672166</v>
      </c>
      <c r="G43" s="9">
        <f>219+492309</f>
        <v>492528</v>
      </c>
      <c r="H43" s="29">
        <v>1930383</v>
      </c>
      <c r="I43" s="10">
        <f>+I11+546509</f>
        <v>10583007</v>
      </c>
      <c r="J43" s="43">
        <v>969746</v>
      </c>
      <c r="K43" s="10">
        <v>610709</v>
      </c>
      <c r="L43" s="19">
        <v>1468737</v>
      </c>
    </row>
    <row r="44" spans="1:12" ht="12.75">
      <c r="A44" s="83"/>
      <c r="B44" s="25"/>
      <c r="C44" s="25"/>
      <c r="D44" s="25"/>
      <c r="E44" s="25"/>
      <c r="F44" s="25"/>
      <c r="G44" s="25"/>
      <c r="H44" s="25"/>
      <c r="I44" s="25"/>
      <c r="J44" s="25"/>
      <c r="K44" s="26"/>
      <c r="L44" s="26"/>
    </row>
    <row r="45" spans="1:12" ht="12.75">
      <c r="A45" s="76" t="s">
        <v>82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70"/>
    </row>
    <row r="46" spans="1:12" ht="12.75">
      <c r="A46" s="82" t="s">
        <v>78</v>
      </c>
      <c r="B46" s="56">
        <v>181215.38528</v>
      </c>
      <c r="C46" s="9">
        <v>9620</v>
      </c>
      <c r="D46" s="9">
        <v>96234.42001999998</v>
      </c>
      <c r="E46" s="15">
        <v>1580</v>
      </c>
      <c r="F46" s="9">
        <v>71860</v>
      </c>
      <c r="G46" s="9">
        <v>30212</v>
      </c>
      <c r="H46" s="17">
        <v>99451.33676068796</v>
      </c>
      <c r="I46" s="9">
        <v>164412</v>
      </c>
      <c r="J46" s="15">
        <v>5413</v>
      </c>
      <c r="K46" s="10">
        <v>0</v>
      </c>
      <c r="L46" s="18">
        <v>1338</v>
      </c>
    </row>
    <row r="47" spans="1:12" ht="12.75">
      <c r="A47" s="82" t="s">
        <v>79</v>
      </c>
      <c r="B47" s="56">
        <v>63762.76109</v>
      </c>
      <c r="C47" s="9">
        <v>22095</v>
      </c>
      <c r="D47" s="9">
        <v>25411.14361</v>
      </c>
      <c r="E47" s="15">
        <v>254</v>
      </c>
      <c r="F47" s="9">
        <v>1214</v>
      </c>
      <c r="G47" s="9">
        <v>3403</v>
      </c>
      <c r="H47" s="17">
        <v>2209.3904300000004</v>
      </c>
      <c r="I47" s="9">
        <v>21883</v>
      </c>
      <c r="J47" s="15">
        <v>8168</v>
      </c>
      <c r="K47" s="10">
        <v>4000</v>
      </c>
      <c r="L47" s="18">
        <v>5108</v>
      </c>
    </row>
    <row r="48" spans="1:12" ht="12.75">
      <c r="A48" s="82" t="s">
        <v>80</v>
      </c>
      <c r="B48" s="56">
        <v>27035.16004</v>
      </c>
      <c r="C48" s="9">
        <v>17438</v>
      </c>
      <c r="D48" s="9">
        <v>30464.067969999996</v>
      </c>
      <c r="E48" s="15">
        <v>8122</v>
      </c>
      <c r="F48" s="9">
        <v>16341</v>
      </c>
      <c r="G48" s="10">
        <f>8170+641</f>
        <v>8811</v>
      </c>
      <c r="H48" s="17">
        <v>14335.883797647999</v>
      </c>
      <c r="I48" s="9">
        <v>43428</v>
      </c>
      <c r="J48" s="15">
        <v>2086</v>
      </c>
      <c r="K48" s="10">
        <v>1001</v>
      </c>
      <c r="L48" s="18">
        <v>2734</v>
      </c>
    </row>
    <row r="49" spans="1:12" ht="12.75">
      <c r="A49" s="83"/>
      <c r="B49" s="25"/>
      <c r="C49" s="25"/>
      <c r="D49" s="25"/>
      <c r="E49" s="25"/>
      <c r="F49" s="25"/>
      <c r="G49" s="25"/>
      <c r="H49" s="25"/>
      <c r="I49" s="25"/>
      <c r="J49" s="25"/>
      <c r="K49" s="26"/>
      <c r="L49" s="26"/>
    </row>
    <row r="50" spans="1:12" ht="12.75">
      <c r="A50" s="71" t="s">
        <v>83</v>
      </c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2"/>
    </row>
    <row r="51" spans="1:12" ht="24">
      <c r="A51" s="82" t="s">
        <v>84</v>
      </c>
      <c r="B51" s="58">
        <v>561184.0842502839</v>
      </c>
      <c r="C51" s="44">
        <v>0</v>
      </c>
      <c r="D51" s="37">
        <v>645335</v>
      </c>
      <c r="E51" s="44">
        <v>0</v>
      </c>
      <c r="F51" s="44">
        <v>0</v>
      </c>
      <c r="G51" s="44">
        <v>0</v>
      </c>
      <c r="H51" s="45">
        <v>36109</v>
      </c>
      <c r="I51" s="11">
        <v>692439</v>
      </c>
      <c r="J51" s="44">
        <v>0</v>
      </c>
      <c r="K51" s="45">
        <v>0</v>
      </c>
      <c r="L51" s="46">
        <v>563</v>
      </c>
    </row>
    <row r="52" spans="1:12" ht="24">
      <c r="A52" s="82" t="s">
        <v>85</v>
      </c>
      <c r="B52" s="58">
        <v>15180.166359716039</v>
      </c>
      <c r="C52" s="45">
        <v>0</v>
      </c>
      <c r="D52" s="37">
        <v>35236.49348</v>
      </c>
      <c r="E52" s="45">
        <v>0</v>
      </c>
      <c r="F52" s="45">
        <v>0</v>
      </c>
      <c r="G52" s="45">
        <v>0</v>
      </c>
      <c r="H52" s="45">
        <v>3362</v>
      </c>
      <c r="I52" s="11">
        <v>44803</v>
      </c>
      <c r="J52" s="45">
        <v>0</v>
      </c>
      <c r="K52" s="45">
        <v>0</v>
      </c>
      <c r="L52" s="11">
        <v>500</v>
      </c>
    </row>
    <row r="53" spans="1:12" ht="12.75">
      <c r="A53" s="85" t="s">
        <v>86</v>
      </c>
      <c r="B53" s="58">
        <v>0</v>
      </c>
      <c r="C53" s="45">
        <v>0</v>
      </c>
      <c r="D53" s="38">
        <v>0</v>
      </c>
      <c r="E53" s="45">
        <v>0</v>
      </c>
      <c r="F53" s="45">
        <v>0</v>
      </c>
      <c r="G53" s="45">
        <v>0</v>
      </c>
      <c r="H53" s="45">
        <v>0</v>
      </c>
      <c r="I53" s="11">
        <v>4156</v>
      </c>
      <c r="J53" s="45">
        <v>0</v>
      </c>
      <c r="K53" s="45">
        <v>0</v>
      </c>
      <c r="L53" s="11">
        <v>0</v>
      </c>
    </row>
    <row r="54" spans="1:12" ht="12.75">
      <c r="A54" s="86"/>
      <c r="B54" s="7"/>
      <c r="C54" s="7"/>
      <c r="D54" s="7"/>
      <c r="E54" s="7"/>
      <c r="F54" s="7"/>
      <c r="G54" s="7"/>
      <c r="H54" s="7"/>
      <c r="I54" s="7"/>
      <c r="J54" s="7"/>
      <c r="K54" s="8"/>
      <c r="L54" s="8"/>
    </row>
    <row r="55" spans="1:10" ht="17.25" customHeight="1">
      <c r="A55" s="39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</sheetData>
  <mergeCells count="7">
    <mergeCell ref="A50:L50"/>
    <mergeCell ref="A36:L36"/>
    <mergeCell ref="A37:L37"/>
    <mergeCell ref="A2:L2"/>
    <mergeCell ref="A3:L3"/>
    <mergeCell ref="A42:L42"/>
    <mergeCell ref="A45:L45"/>
  </mergeCells>
  <printOptions/>
  <pageMargins left="0.57" right="0.39" top="0.36" bottom="0.46" header="0.23" footer="0.36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2007-11-07T06:44:05Z</cp:lastPrinted>
  <dcterms:created xsi:type="dcterms:W3CDTF">2006-01-23T08:29:20Z</dcterms:created>
  <dcterms:modified xsi:type="dcterms:W3CDTF">2009-09-15T11:22:25Z</dcterms:modified>
  <cp:category/>
  <cp:version/>
  <cp:contentType/>
  <cp:contentStatus/>
</cp:coreProperties>
</file>