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>
    <definedName name="_xlnm.Print_Area" localSheetId="1">'EN'!$A$1:$M$47</definedName>
    <definedName name="_xlnm.Print_Area" localSheetId="0">'LT'!$A$1:$M$47</definedName>
  </definedNames>
  <calcPr fullCalcOnLoad="1"/>
</workbook>
</file>

<file path=xl/sharedStrings.xml><?xml version="1.0" encoding="utf-8"?>
<sst xmlns="http://schemas.openxmlformats.org/spreadsheetml/2006/main" count="94" uniqueCount="76">
  <si>
    <t>*** - paskolos be užstato, be konkrečios paskirties, overdraftai sąskaitose, overdraftai kortelėse</t>
  </si>
  <si>
    <t>**** - kitos paskolos fiziniams asmenims, nepriskiriamos būsto ir vartojamosioms paskoloms</t>
  </si>
  <si>
    <t>* - čia fiziniams asmenims indvidualios įmonės, ūkininkai, patentininkai, namų ūkius aptarnaujančios įmonės nepriskiriamos</t>
  </si>
  <si>
    <t>** - traktuojamos taip pat, kaip Lietuvos banko Kredito įstaigų priežiūros departamentui teikiamame papildomame balansinės ataskaitos iššifravime</t>
  </si>
  <si>
    <t>AB bankas „Hansabankas“</t>
  </si>
  <si>
    <t>AB bankas „Snoras“</t>
  </si>
  <si>
    <t>AB DnB NORD bankas</t>
  </si>
  <si>
    <t>Bayerische Hypo-und Vereinsbank AG Vilniaus skyrius</t>
  </si>
  <si>
    <t>UAB Medicinos bankas</t>
  </si>
  <si>
    <t>Nordea Bank Finland Plc Lietuvos skyrius</t>
  </si>
  <si>
    <t>AB Parex bankas</t>
  </si>
  <si>
    <t>AB Sampo bankas</t>
  </si>
  <si>
    <t>AB SEB VB būsto bankas</t>
  </si>
  <si>
    <t>AB SEB Vilniaus bankas</t>
  </si>
  <si>
    <t>AB Šiaulių bankas</t>
  </si>
  <si>
    <t>AB Ūkio bankas</t>
  </si>
  <si>
    <t>Pagrindiniai bankų veiklos rodikliai</t>
  </si>
  <si>
    <t>2006 m. gegužės mėn. pabaigoje, tūkst. Lt</t>
  </si>
  <si>
    <r>
      <t>Pretenzijos bankams ir kitoms kredito bei finansų institucijoms</t>
    </r>
  </si>
  <si>
    <t>iš jų lėšos bankuose ir fin. Institucijose</t>
  </si>
  <si>
    <t>iš jų paskolos bankams ir fin. Institucijoms</t>
  </si>
  <si>
    <t xml:space="preserve">Klientams suteiktos paskolos </t>
  </si>
  <si>
    <t>iš jų paskolos fiziniams asmenims</t>
  </si>
  <si>
    <t xml:space="preserve">iš jų paskolos juridiniams asmenims  </t>
  </si>
  <si>
    <t xml:space="preserve">iš jų atvirkštiniai atpirkimo sandoriai ir skolos įsipareigojimų supirkimas </t>
  </si>
  <si>
    <t xml:space="preserve">Skolos vertybiniai popieriai </t>
  </si>
  <si>
    <t>Specialieji atidėjiniai (su minuso ženklu)</t>
  </si>
  <si>
    <t xml:space="preserve">Turtas </t>
  </si>
  <si>
    <t xml:space="preserve">Įsisikolinimas bankams ir kitoms kredito bei finansų institucijoms </t>
  </si>
  <si>
    <t xml:space="preserve"> Iš jų įsiskolinimai patronuojančiam bankui ar kitai patronuojančiai kredito bei finansų institucijai</t>
  </si>
  <si>
    <t>Indėliai ir akredityvai</t>
  </si>
  <si>
    <t xml:space="preserve">Indėliai iki pareikalavimo </t>
  </si>
  <si>
    <t xml:space="preserve">    - fizinių asmenų indėliai </t>
  </si>
  <si>
    <t xml:space="preserve">    - juridinių asmenų indėliai   </t>
  </si>
  <si>
    <t xml:space="preserve">Terminuotieji indėliai </t>
  </si>
  <si>
    <t xml:space="preserve">    - juridinių asmenų indėliai </t>
  </si>
  <si>
    <t>Specialieji ir skolinimosi fondai</t>
  </si>
  <si>
    <t xml:space="preserve">Akcininkų nuosavybė </t>
  </si>
  <si>
    <t xml:space="preserve">Įregistruotas akcinis kapitalas </t>
  </si>
  <si>
    <t>Įsipareigojimai ir akcininkų nuosavybė</t>
  </si>
  <si>
    <t>Banko garantijos ir laidavimai</t>
  </si>
  <si>
    <t>Banko išleisti akredityvai</t>
  </si>
  <si>
    <t xml:space="preserve">Paskolos fiziniams asmenims* nominalia verte (neatėmus specialiųjų atidėjimų, nepridėjus sukauptų palūkanų ir administravimo mokesčio) </t>
  </si>
  <si>
    <t xml:space="preserve">       - būsto paskolos** </t>
  </si>
  <si>
    <t xml:space="preserve">       - vartojamosios paskolos*** </t>
  </si>
  <si>
    <t xml:space="preserve">       - kitos paskolos****</t>
  </si>
  <si>
    <t>Main Indicators of Banks</t>
  </si>
  <si>
    <t>May 2006 (end of period), thousands LTL</t>
  </si>
  <si>
    <t>Claims on banks and other credit and financial institutions</t>
  </si>
  <si>
    <t>o/w: deposits with banks and financial institutions</t>
  </si>
  <si>
    <t>o/w: loans to banks and financial institutions</t>
  </si>
  <si>
    <t>Loans granted</t>
  </si>
  <si>
    <t xml:space="preserve"> o/w: loans to Individuals</t>
  </si>
  <si>
    <t xml:space="preserve">o/w: loans to legal entities  </t>
  </si>
  <si>
    <t>o/w: reverse repos and factoring</t>
  </si>
  <si>
    <t>Debt securities</t>
  </si>
  <si>
    <t xml:space="preserve">Specific provisions </t>
  </si>
  <si>
    <t>Assets</t>
  </si>
  <si>
    <t>Liabilities to banks and other credit and financial institutions</t>
  </si>
  <si>
    <t xml:space="preserve"> o/w: Liabilities to parent banks and other financial institutions </t>
  </si>
  <si>
    <t>Deposits and letters of credit</t>
  </si>
  <si>
    <t>Demand deposits</t>
  </si>
  <si>
    <t xml:space="preserve"> - individuals</t>
  </si>
  <si>
    <t xml:space="preserve"> - legal entities  </t>
  </si>
  <si>
    <t>Deposits with agreed maturity</t>
  </si>
  <si>
    <t xml:space="preserve"> - legal entities</t>
  </si>
  <si>
    <t>Specific and lending funds</t>
  </si>
  <si>
    <t>Shareholders equity</t>
  </si>
  <si>
    <t xml:space="preserve"> Registered share capital</t>
  </si>
  <si>
    <t>Liabilities and shareholders equity</t>
  </si>
  <si>
    <t>Guarantees and warrantees</t>
  </si>
  <si>
    <t>Commitments to issue letters of credit</t>
  </si>
  <si>
    <t>Loans to Individuals, nominal value</t>
  </si>
  <si>
    <t xml:space="preserve"> - housing loans</t>
  </si>
  <si>
    <t xml:space="preserve"> - consumer loans</t>
  </si>
  <si>
    <t xml:space="preserve"> - other loans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</si>
</sst>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3" fontId="0" fillId="0" borderId="1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textRotation="90" wrapText="1"/>
    </xf>
    <xf numFmtId="3" fontId="4" fillId="0" borderId="1" xfId="0" applyNumberFormat="1" applyFont="1" applyBorder="1" applyAlignment="1">
      <alignment textRotation="90"/>
    </xf>
    <xf numFmtId="3" fontId="4" fillId="0" borderId="1" xfId="0" applyNumberFormat="1" applyFont="1" applyFill="1" applyBorder="1" applyAlignment="1">
      <alignment textRotation="90" wrapText="1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15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wrapText="1"/>
    </xf>
    <xf numFmtId="3" fontId="0" fillId="0" borderId="0" xfId="0" applyNumberFormat="1" applyFont="1" applyAlignment="1">
      <alignment horizontal="left" shrinkToFit="1"/>
    </xf>
    <xf numFmtId="3" fontId="0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left" wrapText="1"/>
    </xf>
    <xf numFmtId="3" fontId="0" fillId="0" borderId="2" xfId="0" applyNumberFormat="1" applyFont="1" applyBorder="1" applyAlignment="1">
      <alignment horizontal="left" shrinkToFit="1" readingOrder="1"/>
    </xf>
    <xf numFmtId="3" fontId="0" fillId="0" borderId="3" xfId="0" applyNumberFormat="1" applyFont="1" applyBorder="1" applyAlignment="1">
      <alignment horizontal="left" shrinkToFit="1" readingOrder="1"/>
    </xf>
    <xf numFmtId="3" fontId="0" fillId="0" borderId="4" xfId="0" applyNumberFormat="1" applyFont="1" applyBorder="1" applyAlignment="1">
      <alignment horizontal="left" shrinkToFit="1" readingOrder="1"/>
    </xf>
    <xf numFmtId="3" fontId="1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left" wrapText="1"/>
    </xf>
    <xf numFmtId="3" fontId="0" fillId="0" borderId="2" xfId="0" applyNumberFormat="1" applyFont="1" applyBorder="1" applyAlignment="1">
      <alignment horizontal="left" shrinkToFit="1" readingOrder="1"/>
    </xf>
    <xf numFmtId="3" fontId="0" fillId="0" borderId="3" xfId="0" applyNumberFormat="1" applyFont="1" applyBorder="1" applyAlignment="1">
      <alignment horizontal="left" shrinkToFit="1" readingOrder="1"/>
    </xf>
    <xf numFmtId="3" fontId="0" fillId="0" borderId="4" xfId="0" applyNumberFormat="1" applyFont="1" applyBorder="1" applyAlignment="1">
      <alignment horizontal="left" shrinkToFit="1" readingOrder="1"/>
    </xf>
    <xf numFmtId="3" fontId="0" fillId="0" borderId="0" xfId="0" applyNumberFormat="1" applyFont="1" applyAlignment="1">
      <alignment horizontal="left" shrinkToFit="1"/>
    </xf>
    <xf numFmtId="3" fontId="0" fillId="0" borderId="0" xfId="0" applyNumberFormat="1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75" zoomScaleNormal="75" zoomScaleSheetLayoutView="100" workbookViewId="0" topLeftCell="A1">
      <selection activeCell="B10" sqref="B10"/>
    </sheetView>
  </sheetViews>
  <sheetFormatPr defaultColWidth="9.140625" defaultRowHeight="12.75"/>
  <cols>
    <col min="1" max="1" width="39.28125" style="3" customWidth="1"/>
    <col min="2" max="2" width="15.28125" style="3" customWidth="1"/>
    <col min="3" max="13" width="15.28125" style="1" customWidth="1"/>
    <col min="14" max="16384" width="11.28125" style="1" customWidth="1"/>
  </cols>
  <sheetData>
    <row r="1" spans="6:13" ht="12.75">
      <c r="F1" s="23"/>
      <c r="G1" s="23"/>
      <c r="H1" s="23"/>
      <c r="I1" s="23"/>
      <c r="J1" s="23"/>
      <c r="K1" s="23"/>
      <c r="L1" s="23"/>
      <c r="M1" s="23"/>
    </row>
    <row r="2" spans="6:13" ht="12.75">
      <c r="F2" s="28"/>
      <c r="G2" s="28"/>
      <c r="H2" s="28"/>
      <c r="I2" s="28"/>
      <c r="J2" s="28"/>
      <c r="K2" s="28"/>
      <c r="L2" s="28"/>
      <c r="M2" s="28"/>
    </row>
    <row r="4" spans="1:13" s="6" customFormat="1" ht="15.75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6" customFormat="1" ht="15.7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7" spans="1:13" ht="103.5" customHeight="1">
      <c r="A7" s="20"/>
      <c r="B7" s="9" t="s">
        <v>7</v>
      </c>
      <c r="C7" s="9" t="s">
        <v>4</v>
      </c>
      <c r="D7" s="10" t="s">
        <v>5</v>
      </c>
      <c r="E7" s="11" t="s">
        <v>6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</row>
    <row r="8" spans="1:13" ht="24.75" customHeight="1">
      <c r="A8" s="15" t="s">
        <v>18</v>
      </c>
      <c r="B8" s="12">
        <v>820865</v>
      </c>
      <c r="C8" s="12">
        <v>3547377</v>
      </c>
      <c r="D8" s="12">
        <f>D9+D10</f>
        <v>1079229</v>
      </c>
      <c r="E8" s="13">
        <v>624779</v>
      </c>
      <c r="F8" s="12">
        <v>44396</v>
      </c>
      <c r="G8" s="12">
        <v>510115</v>
      </c>
      <c r="H8" s="12">
        <v>42754</v>
      </c>
      <c r="I8" s="13">
        <v>197881</v>
      </c>
      <c r="J8" s="12">
        <v>29582</v>
      </c>
      <c r="K8" s="12">
        <v>1431031</v>
      </c>
      <c r="L8" s="12">
        <v>111067</v>
      </c>
      <c r="M8" s="12">
        <f>M9+M10</f>
        <v>1723643</v>
      </c>
    </row>
    <row r="9" spans="1:13" ht="24.75" customHeight="1">
      <c r="A9" s="16" t="s">
        <v>19</v>
      </c>
      <c r="B9" s="12">
        <v>820865</v>
      </c>
      <c r="C9" s="12">
        <v>1009030</v>
      </c>
      <c r="D9" s="12">
        <v>801554</v>
      </c>
      <c r="E9" s="13">
        <f>E8-E10</f>
        <v>275141</v>
      </c>
      <c r="F9" s="12">
        <v>22826</v>
      </c>
      <c r="G9" s="12">
        <v>338289</v>
      </c>
      <c r="H9" s="12">
        <f>H8</f>
        <v>42754</v>
      </c>
      <c r="I9" s="13">
        <v>38801</v>
      </c>
      <c r="J9" s="12">
        <f>+J8-J10</f>
        <v>29582</v>
      </c>
      <c r="K9" s="12">
        <f>+K8-K10</f>
        <v>693395</v>
      </c>
      <c r="L9" s="12">
        <v>27357</v>
      </c>
      <c r="M9" s="12">
        <v>1280066</v>
      </c>
    </row>
    <row r="10" spans="1:13" ht="24.75" customHeight="1">
      <c r="A10" s="16" t="s">
        <v>20</v>
      </c>
      <c r="B10" s="12"/>
      <c r="C10" s="12">
        <v>2538347</v>
      </c>
      <c r="D10" s="12">
        <v>277675</v>
      </c>
      <c r="E10" s="13">
        <v>349638</v>
      </c>
      <c r="F10" s="12">
        <v>21570</v>
      </c>
      <c r="G10" s="12">
        <v>171826</v>
      </c>
      <c r="H10" s="12">
        <v>0</v>
      </c>
      <c r="I10" s="13">
        <v>159080</v>
      </c>
      <c r="J10" s="12">
        <v>0</v>
      </c>
      <c r="K10" s="12">
        <v>737636</v>
      </c>
      <c r="L10" s="12">
        <v>83710</v>
      </c>
      <c r="M10" s="12">
        <v>443577</v>
      </c>
    </row>
    <row r="11" spans="1:13" ht="24.75" customHeight="1">
      <c r="A11" s="15" t="s">
        <v>21</v>
      </c>
      <c r="B11" s="12">
        <v>688077</v>
      </c>
      <c r="C11" s="12">
        <v>7302731</v>
      </c>
      <c r="D11" s="12">
        <f>D12+D13+D14</f>
        <v>789448</v>
      </c>
      <c r="E11" s="13">
        <v>4774179</v>
      </c>
      <c r="F11" s="12">
        <v>159466</v>
      </c>
      <c r="G11" s="12">
        <v>2110649</v>
      </c>
      <c r="H11" s="12">
        <v>349567</v>
      </c>
      <c r="I11" s="13">
        <v>2644361</v>
      </c>
      <c r="J11" s="12">
        <v>0</v>
      </c>
      <c r="K11" s="12">
        <v>10566536</v>
      </c>
      <c r="L11" s="12">
        <v>782686</v>
      </c>
      <c r="M11" s="12">
        <f>SUM(M12+M13+M14)</f>
        <v>537736</v>
      </c>
    </row>
    <row r="12" spans="1:13" ht="24.75" customHeight="1">
      <c r="A12" s="16" t="s">
        <v>22</v>
      </c>
      <c r="B12" s="12">
        <v>4463</v>
      </c>
      <c r="C12" s="12">
        <v>3231244</v>
      </c>
      <c r="D12" s="12">
        <v>372160</v>
      </c>
      <c r="E12" s="13">
        <v>1922201</v>
      </c>
      <c r="F12" s="12">
        <v>22951</v>
      </c>
      <c r="G12" s="12">
        <v>598913</v>
      </c>
      <c r="H12" s="12">
        <f>5286+157710</f>
        <v>162996</v>
      </c>
      <c r="I12" s="13">
        <v>1365298</v>
      </c>
      <c r="J12" s="12">
        <v>0</v>
      </c>
      <c r="K12" s="12">
        <v>2957174</v>
      </c>
      <c r="L12" s="12">
        <v>122854</v>
      </c>
      <c r="M12" s="12">
        <v>77697</v>
      </c>
    </row>
    <row r="13" spans="1:13" ht="24.75" customHeight="1">
      <c r="A13" s="16" t="s">
        <v>23</v>
      </c>
      <c r="B13" s="12">
        <v>683614</v>
      </c>
      <c r="C13" s="12">
        <v>4058625</v>
      </c>
      <c r="D13" s="12">
        <v>408463</v>
      </c>
      <c r="E13" s="13">
        <f>E11-E12-E14</f>
        <v>2824053</v>
      </c>
      <c r="F13" s="12">
        <v>131414</v>
      </c>
      <c r="G13" s="12">
        <f>SUM(G11-G12-G14)</f>
        <v>1508712</v>
      </c>
      <c r="H13" s="12">
        <f>H11-H14-H12</f>
        <v>179027</v>
      </c>
      <c r="I13" s="13">
        <v>1236462</v>
      </c>
      <c r="J13" s="12">
        <v>0</v>
      </c>
      <c r="K13" s="12">
        <f>+K11-K12-K14</f>
        <v>7326027</v>
      </c>
      <c r="L13" s="12">
        <v>637319</v>
      </c>
      <c r="M13" s="12">
        <v>366603</v>
      </c>
    </row>
    <row r="14" spans="1:13" ht="24.75" customHeight="1">
      <c r="A14" s="16" t="s">
        <v>24</v>
      </c>
      <c r="B14" s="12"/>
      <c r="C14" s="12">
        <v>12862</v>
      </c>
      <c r="D14" s="12">
        <v>8825</v>
      </c>
      <c r="E14" s="13">
        <v>27925</v>
      </c>
      <c r="F14" s="12">
        <v>5101</v>
      </c>
      <c r="G14" s="12">
        <v>3024</v>
      </c>
      <c r="H14" s="12">
        <f>6812+732</f>
        <v>7544</v>
      </c>
      <c r="I14" s="13">
        <v>42601</v>
      </c>
      <c r="J14" s="12">
        <v>0</v>
      </c>
      <c r="K14" s="12">
        <v>283335</v>
      </c>
      <c r="L14" s="12">
        <v>22513</v>
      </c>
      <c r="M14" s="12">
        <v>93436</v>
      </c>
    </row>
    <row r="15" spans="1:13" ht="24.75" customHeight="1">
      <c r="A15" s="15" t="s">
        <v>25</v>
      </c>
      <c r="B15" s="12">
        <v>16793</v>
      </c>
      <c r="C15" s="12">
        <v>1099410</v>
      </c>
      <c r="D15" s="12">
        <v>1052188</v>
      </c>
      <c r="E15" s="13">
        <v>336115</v>
      </c>
      <c r="F15" s="12">
        <v>45753</v>
      </c>
      <c r="G15" s="12">
        <v>12057</v>
      </c>
      <c r="H15" s="12">
        <f>152+107663</f>
        <v>107815</v>
      </c>
      <c r="I15" s="13">
        <v>268858</v>
      </c>
      <c r="J15" s="12">
        <v>0</v>
      </c>
      <c r="K15" s="12">
        <v>2037726</v>
      </c>
      <c r="L15" s="12">
        <v>134693</v>
      </c>
      <c r="M15" s="12">
        <v>285924</v>
      </c>
    </row>
    <row r="16" spans="1:13" ht="24.75" customHeight="1">
      <c r="A16" s="15" t="s">
        <v>26</v>
      </c>
      <c r="B16" s="12">
        <v>-3103</v>
      </c>
      <c r="C16" s="12">
        <v>-75861</v>
      </c>
      <c r="D16" s="12">
        <v>-40787</v>
      </c>
      <c r="E16" s="13">
        <v>-29435</v>
      </c>
      <c r="F16" s="12">
        <v>-4490</v>
      </c>
      <c r="G16" s="12">
        <v>-20462</v>
      </c>
      <c r="H16" s="12">
        <v>-2302</v>
      </c>
      <c r="I16" s="13">
        <v>-12942</v>
      </c>
      <c r="J16" s="12">
        <v>0</v>
      </c>
      <c r="K16" s="12">
        <v>-107535</v>
      </c>
      <c r="L16" s="12">
        <v>-1906</v>
      </c>
      <c r="M16" s="12">
        <v>-35259</v>
      </c>
    </row>
    <row r="17" spans="1:13" ht="24.75" customHeight="1">
      <c r="A17" s="15" t="s">
        <v>27</v>
      </c>
      <c r="B17" s="12">
        <v>1577455</v>
      </c>
      <c r="C17" s="12">
        <v>13039302</v>
      </c>
      <c r="D17" s="12">
        <v>3366217</v>
      </c>
      <c r="E17" s="13">
        <v>6248900</v>
      </c>
      <c r="F17" s="12">
        <v>291534</v>
      </c>
      <c r="G17" s="12">
        <v>2707635</v>
      </c>
      <c r="H17" s="12">
        <v>560166</v>
      </c>
      <c r="I17" s="13">
        <v>3344285</v>
      </c>
      <c r="J17" s="12">
        <v>29586</v>
      </c>
      <c r="K17" s="12">
        <v>15574877</v>
      </c>
      <c r="L17" s="12">
        <v>1170094</v>
      </c>
      <c r="M17" s="12">
        <v>2813279</v>
      </c>
    </row>
    <row r="18" spans="1:13" ht="24.75" customHeight="1">
      <c r="A18" s="15" t="s">
        <v>28</v>
      </c>
      <c r="B18" s="12">
        <v>576601</v>
      </c>
      <c r="C18" s="12">
        <v>3428887</v>
      </c>
      <c r="D18" s="12">
        <v>233329</v>
      </c>
      <c r="E18" s="13">
        <v>2345674</v>
      </c>
      <c r="F18" s="12">
        <v>25985</v>
      </c>
      <c r="G18" s="12">
        <v>1992730</v>
      </c>
      <c r="H18" s="12">
        <v>183307</v>
      </c>
      <c r="I18" s="13">
        <v>1932111</v>
      </c>
      <c r="J18" s="12">
        <v>0</v>
      </c>
      <c r="K18" s="12">
        <v>4336491</v>
      </c>
      <c r="L18" s="12">
        <v>123669</v>
      </c>
      <c r="M18" s="12">
        <v>736801</v>
      </c>
    </row>
    <row r="19" spans="1:13" ht="24.75" customHeight="1">
      <c r="A19" s="17" t="s">
        <v>29</v>
      </c>
      <c r="B19" s="12">
        <v>554577</v>
      </c>
      <c r="C19" s="12">
        <v>2568417</v>
      </c>
      <c r="D19" s="12"/>
      <c r="E19" s="13">
        <v>0</v>
      </c>
      <c r="F19" s="12"/>
      <c r="G19" s="12">
        <v>1982672</v>
      </c>
      <c r="H19" s="12">
        <v>116207</v>
      </c>
      <c r="I19" s="13">
        <v>1764639</v>
      </c>
      <c r="J19" s="12">
        <v>0</v>
      </c>
      <c r="K19" s="12">
        <v>3861461</v>
      </c>
      <c r="L19" s="12"/>
      <c r="M19" s="12">
        <v>0</v>
      </c>
    </row>
    <row r="20" spans="1:13" ht="24.75" customHeight="1">
      <c r="A20" s="15" t="s">
        <v>30</v>
      </c>
      <c r="B20" s="12">
        <v>932257</v>
      </c>
      <c r="C20" s="12">
        <v>7717575</v>
      </c>
      <c r="D20" s="12">
        <f>D21+D24</f>
        <v>2721440</v>
      </c>
      <c r="E20" s="13">
        <v>2693268</v>
      </c>
      <c r="F20" s="12">
        <v>167626</v>
      </c>
      <c r="G20" s="12">
        <v>693601</v>
      </c>
      <c r="H20" s="12">
        <v>271611</v>
      </c>
      <c r="I20" s="13">
        <v>819313</v>
      </c>
      <c r="J20" s="12">
        <v>0</v>
      </c>
      <c r="K20" s="12">
        <v>7577514</v>
      </c>
      <c r="L20" s="12">
        <v>821314</v>
      </c>
      <c r="M20" s="12">
        <v>1779761</v>
      </c>
    </row>
    <row r="21" spans="1:15" ht="24.75" customHeight="1">
      <c r="A21" s="15" t="s">
        <v>31</v>
      </c>
      <c r="B21" s="12">
        <v>901688</v>
      </c>
      <c r="C21" s="12">
        <v>5004883</v>
      </c>
      <c r="D21" s="12">
        <f>D22+D23</f>
        <v>1431769</v>
      </c>
      <c r="E21" s="13">
        <v>1695673</v>
      </c>
      <c r="F21" s="12">
        <v>55769</v>
      </c>
      <c r="G21" s="12">
        <v>304164</v>
      </c>
      <c r="H21" s="12">
        <v>181308</v>
      </c>
      <c r="I21" s="13">
        <v>389300</v>
      </c>
      <c r="J21" s="12">
        <v>0</v>
      </c>
      <c r="K21" s="12">
        <v>4756244</v>
      </c>
      <c r="L21" s="12">
        <v>255505</v>
      </c>
      <c r="M21" s="12">
        <f>M22+M23</f>
        <v>692997</v>
      </c>
      <c r="O21" s="8"/>
    </row>
    <row r="22" spans="1:13" ht="24.75" customHeight="1">
      <c r="A22" s="16" t="s">
        <v>32</v>
      </c>
      <c r="B22" s="12">
        <v>1908</v>
      </c>
      <c r="C22" s="12">
        <v>3260097</v>
      </c>
      <c r="D22" s="12">
        <v>372189</v>
      </c>
      <c r="E22" s="13">
        <v>571430</v>
      </c>
      <c r="F22" s="12">
        <v>9667</v>
      </c>
      <c r="G22" s="12">
        <v>73722</v>
      </c>
      <c r="H22" s="12">
        <v>43607</v>
      </c>
      <c r="I22" s="13">
        <v>142100</v>
      </c>
      <c r="J22" s="12">
        <v>0</v>
      </c>
      <c r="K22" s="12">
        <v>1949563</v>
      </c>
      <c r="L22" s="12">
        <v>69620</v>
      </c>
      <c r="M22" s="12">
        <v>95264</v>
      </c>
    </row>
    <row r="23" spans="1:13" ht="24.75" customHeight="1">
      <c r="A23" s="16" t="s">
        <v>33</v>
      </c>
      <c r="B23" s="12">
        <v>899780</v>
      </c>
      <c r="C23" s="12">
        <v>1744786</v>
      </c>
      <c r="D23" s="12">
        <v>1059580</v>
      </c>
      <c r="E23" s="13">
        <f>E21-E22</f>
        <v>1124243</v>
      </c>
      <c r="F23" s="12">
        <v>46102</v>
      </c>
      <c r="G23" s="12">
        <f>SUM(G21-G22)</f>
        <v>230442</v>
      </c>
      <c r="H23" s="12">
        <f>H21-H22</f>
        <v>137701</v>
      </c>
      <c r="I23" s="13">
        <v>247200</v>
      </c>
      <c r="J23" s="12">
        <v>0</v>
      </c>
      <c r="K23" s="12">
        <f>+K21-K22</f>
        <v>2806681</v>
      </c>
      <c r="L23" s="12">
        <f>L21-L22</f>
        <v>185885</v>
      </c>
      <c r="M23" s="12">
        <v>597733</v>
      </c>
    </row>
    <row r="24" spans="1:15" ht="24.75" customHeight="1">
      <c r="A24" s="15" t="s">
        <v>34</v>
      </c>
      <c r="B24" s="12">
        <v>30569</v>
      </c>
      <c r="C24" s="12">
        <v>2712692</v>
      </c>
      <c r="D24" s="12">
        <f>D25+D26</f>
        <v>1289671</v>
      </c>
      <c r="E24" s="13">
        <v>997595</v>
      </c>
      <c r="F24" s="12">
        <v>111857</v>
      </c>
      <c r="G24" s="12">
        <v>389437</v>
      </c>
      <c r="H24" s="12">
        <v>90303</v>
      </c>
      <c r="I24" s="13">
        <v>430013</v>
      </c>
      <c r="J24" s="12">
        <v>0</v>
      </c>
      <c r="K24" s="12">
        <v>2821270</v>
      </c>
      <c r="L24" s="12">
        <v>565809</v>
      </c>
      <c r="M24" s="12">
        <f>M25+M26</f>
        <v>1086764</v>
      </c>
      <c r="O24" s="8"/>
    </row>
    <row r="25" spans="1:13" ht="24.75" customHeight="1">
      <c r="A25" s="16" t="s">
        <v>32</v>
      </c>
      <c r="B25" s="12">
        <v>9270</v>
      </c>
      <c r="C25" s="12">
        <v>2436799</v>
      </c>
      <c r="D25" s="12">
        <v>1090857</v>
      </c>
      <c r="E25" s="13">
        <v>780718</v>
      </c>
      <c r="F25" s="12">
        <v>102977</v>
      </c>
      <c r="G25" s="12">
        <v>54910</v>
      </c>
      <c r="H25" s="12">
        <v>65729</v>
      </c>
      <c r="I25" s="13">
        <v>239652</v>
      </c>
      <c r="J25" s="12">
        <v>0</v>
      </c>
      <c r="K25" s="12">
        <v>2249512</v>
      </c>
      <c r="L25" s="12">
        <v>394944</v>
      </c>
      <c r="M25" s="12">
        <v>751177</v>
      </c>
    </row>
    <row r="26" spans="1:13" ht="24.75" customHeight="1">
      <c r="A26" s="16" t="s">
        <v>35</v>
      </c>
      <c r="B26" s="12">
        <v>21299</v>
      </c>
      <c r="C26" s="12">
        <v>275893</v>
      </c>
      <c r="D26" s="12">
        <v>198814</v>
      </c>
      <c r="E26" s="13">
        <f>E24-E25</f>
        <v>216877</v>
      </c>
      <c r="F26" s="12">
        <v>8880</v>
      </c>
      <c r="G26" s="12">
        <f>SUM(G24-G25)</f>
        <v>334527</v>
      </c>
      <c r="H26" s="12">
        <f>H24-H25</f>
        <v>24574</v>
      </c>
      <c r="I26" s="13">
        <v>190361</v>
      </c>
      <c r="J26" s="12">
        <v>0</v>
      </c>
      <c r="K26" s="12">
        <f>+K24-K25</f>
        <v>571758</v>
      </c>
      <c r="L26" s="12">
        <f>L24-L25</f>
        <v>170865</v>
      </c>
      <c r="M26" s="12">
        <v>335587</v>
      </c>
    </row>
    <row r="27" spans="1:13" ht="24.75" customHeight="1">
      <c r="A27" s="15" t="s">
        <v>36</v>
      </c>
      <c r="B27" s="12"/>
      <c r="C27" s="12">
        <v>506968</v>
      </c>
      <c r="D27" s="12">
        <v>27296</v>
      </c>
      <c r="E27" s="13">
        <v>56242</v>
      </c>
      <c r="F27" s="12">
        <v>29649</v>
      </c>
      <c r="G27" s="12"/>
      <c r="H27" s="12">
        <v>0</v>
      </c>
      <c r="I27" s="13">
        <v>0</v>
      </c>
      <c r="J27" s="12">
        <v>0</v>
      </c>
      <c r="K27" s="12">
        <v>442089</v>
      </c>
      <c r="L27" s="12">
        <v>608</v>
      </c>
      <c r="M27" s="12">
        <v>4956</v>
      </c>
    </row>
    <row r="28" spans="1:13" ht="24.75" customHeight="1">
      <c r="A28" s="15" t="s">
        <v>37</v>
      </c>
      <c r="B28" s="12">
        <v>899</v>
      </c>
      <c r="C28" s="12">
        <v>967297</v>
      </c>
      <c r="D28" s="12">
        <v>248402</v>
      </c>
      <c r="E28" s="13">
        <v>357791</v>
      </c>
      <c r="F28" s="12">
        <v>44792</v>
      </c>
      <c r="G28" s="12">
        <v>-6656</v>
      </c>
      <c r="H28" s="12">
        <v>43369</v>
      </c>
      <c r="I28" s="13">
        <v>206964</v>
      </c>
      <c r="J28" s="12">
        <v>28606</v>
      </c>
      <c r="K28" s="12">
        <v>1280004</v>
      </c>
      <c r="L28" s="12">
        <v>113149</v>
      </c>
      <c r="M28" s="12">
        <v>160516</v>
      </c>
    </row>
    <row r="29" spans="1:13" ht="24.75" customHeight="1">
      <c r="A29" s="16" t="s">
        <v>38</v>
      </c>
      <c r="B29" s="12"/>
      <c r="C29" s="12">
        <v>569712</v>
      </c>
      <c r="D29" s="12">
        <v>137267</v>
      </c>
      <c r="E29" s="13">
        <v>283396</v>
      </c>
      <c r="F29" s="12">
        <v>34347</v>
      </c>
      <c r="G29" s="12"/>
      <c r="H29" s="12">
        <v>31000</v>
      </c>
      <c r="I29" s="13">
        <v>184908</v>
      </c>
      <c r="J29" s="12">
        <v>20000</v>
      </c>
      <c r="K29" s="12">
        <v>154414</v>
      </c>
      <c r="L29" s="12">
        <v>94039</v>
      </c>
      <c r="M29" s="12">
        <v>126708</v>
      </c>
    </row>
    <row r="30" spans="1:13" ht="24.75" customHeight="1">
      <c r="A30" s="15" t="s">
        <v>39</v>
      </c>
      <c r="B30" s="12">
        <v>1577455</v>
      </c>
      <c r="C30" s="12">
        <v>13039302</v>
      </c>
      <c r="D30" s="12">
        <v>3366217</v>
      </c>
      <c r="E30" s="13">
        <v>6248900</v>
      </c>
      <c r="F30" s="12">
        <v>291534</v>
      </c>
      <c r="G30" s="12">
        <v>2707635</v>
      </c>
      <c r="H30" s="12">
        <v>560166</v>
      </c>
      <c r="I30" s="13">
        <v>3344285</v>
      </c>
      <c r="J30" s="12">
        <v>29586</v>
      </c>
      <c r="K30" s="12">
        <v>15574877</v>
      </c>
      <c r="L30" s="12">
        <v>1170094</v>
      </c>
      <c r="M30" s="12">
        <v>2813279</v>
      </c>
    </row>
    <row r="31" spans="5:9" ht="24.75" customHeight="1">
      <c r="E31" s="2"/>
      <c r="I31" s="2"/>
    </row>
    <row r="32" spans="5:9" ht="24.75" customHeight="1">
      <c r="E32" s="2"/>
      <c r="I32" s="2"/>
    </row>
    <row r="33" spans="1:13" ht="24.75" customHeight="1">
      <c r="A33" s="15" t="s">
        <v>40</v>
      </c>
      <c r="B33" s="12">
        <v>77301</v>
      </c>
      <c r="C33" s="12">
        <v>131116</v>
      </c>
      <c r="D33" s="12">
        <v>10625</v>
      </c>
      <c r="E33" s="13">
        <v>69606</v>
      </c>
      <c r="F33" s="12">
        <v>1660</v>
      </c>
      <c r="G33" s="12">
        <v>76194</v>
      </c>
      <c r="H33" s="12">
        <v>14887</v>
      </c>
      <c r="I33" s="13">
        <v>21279</v>
      </c>
      <c r="J33" s="12">
        <v>251</v>
      </c>
      <c r="K33" s="12">
        <v>466011</v>
      </c>
      <c r="L33" s="12">
        <v>49627</v>
      </c>
      <c r="M33" s="12">
        <v>14537</v>
      </c>
    </row>
    <row r="34" spans="1:13" ht="24.75" customHeight="1">
      <c r="A34" s="15" t="s">
        <v>41</v>
      </c>
      <c r="B34" s="12">
        <v>870966</v>
      </c>
      <c r="C34" s="12">
        <v>351179</v>
      </c>
      <c r="D34" s="12">
        <v>0</v>
      </c>
      <c r="E34" s="13">
        <v>11377</v>
      </c>
      <c r="F34" s="12"/>
      <c r="G34" s="12">
        <v>350847</v>
      </c>
      <c r="H34" s="12">
        <v>110</v>
      </c>
      <c r="I34" s="13">
        <v>3801</v>
      </c>
      <c r="J34" s="12">
        <v>0</v>
      </c>
      <c r="K34" s="12">
        <v>294012</v>
      </c>
      <c r="L34" s="12">
        <v>2554</v>
      </c>
      <c r="M34" s="12">
        <v>6157</v>
      </c>
    </row>
    <row r="35" ht="24.75" customHeight="1"/>
    <row r="36" spans="1:13" ht="24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24.75" customHeight="1">
      <c r="A37" s="25" t="s">
        <v>42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</row>
    <row r="38" spans="1:13" ht="24.75" customHeight="1">
      <c r="A38" s="18" t="s">
        <v>43</v>
      </c>
      <c r="B38" s="12">
        <v>3442</v>
      </c>
      <c r="C38" s="12">
        <v>2340580.5615400015</v>
      </c>
      <c r="D38" s="12">
        <v>25163</v>
      </c>
      <c r="E38" s="13">
        <v>1234190.516</v>
      </c>
      <c r="F38" s="12">
        <v>10693</v>
      </c>
      <c r="G38" s="12">
        <v>503435</v>
      </c>
      <c r="H38" s="12">
        <v>102065</v>
      </c>
      <c r="I38" s="13">
        <v>1166212</v>
      </c>
      <c r="J38" s="12">
        <v>0</v>
      </c>
      <c r="K38" s="19">
        <v>2618694</v>
      </c>
      <c r="L38" s="14">
        <v>54285</v>
      </c>
      <c r="M38" s="12">
        <v>8592</v>
      </c>
    </row>
    <row r="39" spans="1:13" ht="24.75" customHeight="1">
      <c r="A39" s="18" t="s">
        <v>44</v>
      </c>
      <c r="B39" s="12">
        <v>719</v>
      </c>
      <c r="C39" s="12">
        <v>506011.52707999974</v>
      </c>
      <c r="D39" s="12">
        <v>285422</v>
      </c>
      <c r="E39" s="13">
        <v>418080.266</v>
      </c>
      <c r="F39" s="12">
        <v>1162</v>
      </c>
      <c r="G39" s="12">
        <v>89418</v>
      </c>
      <c r="H39" s="12">
        <v>7228</v>
      </c>
      <c r="I39" s="13">
        <v>41739</v>
      </c>
      <c r="J39" s="12">
        <v>0</v>
      </c>
      <c r="K39" s="19">
        <v>299402</v>
      </c>
      <c r="L39" s="14">
        <v>25664</v>
      </c>
      <c r="M39" s="12">
        <v>20784</v>
      </c>
    </row>
    <row r="40" spans="1:13" ht="24.75" customHeight="1">
      <c r="A40" s="18" t="s">
        <v>45</v>
      </c>
      <c r="B40" s="12">
        <v>300</v>
      </c>
      <c r="C40" s="12">
        <v>356575.7472499998</v>
      </c>
      <c r="D40" s="12">
        <v>69971</v>
      </c>
      <c r="E40" s="13">
        <v>274232.081</v>
      </c>
      <c r="F40" s="12">
        <v>11461</v>
      </c>
      <c r="G40" s="12">
        <v>4778</v>
      </c>
      <c r="H40" s="12">
        <f>59302+185</f>
        <v>59487</v>
      </c>
      <c r="I40" s="13">
        <v>162745</v>
      </c>
      <c r="J40" s="12">
        <v>0</v>
      </c>
      <c r="K40" s="19">
        <v>228953</v>
      </c>
      <c r="L40" s="14">
        <v>42637</v>
      </c>
      <c r="M40" s="12">
        <v>36884</v>
      </c>
    </row>
    <row r="42" spans="1:13" ht="12.75">
      <c r="A42" s="21" t="s">
        <v>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26.25" customHeight="1">
      <c r="A43" s="22" t="s">
        <v>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2.75">
      <c r="A44" s="21" t="s">
        <v>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2.75">
      <c r="A45" s="21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</sheetData>
  <mergeCells count="10">
    <mergeCell ref="F1:M1"/>
    <mergeCell ref="A36:M36"/>
    <mergeCell ref="A37:M37"/>
    <mergeCell ref="F2:M2"/>
    <mergeCell ref="A4:M4"/>
    <mergeCell ref="A5:M5"/>
    <mergeCell ref="A42:M42"/>
    <mergeCell ref="A43:M43"/>
    <mergeCell ref="A44:M44"/>
    <mergeCell ref="A45:M45"/>
  </mergeCells>
  <printOptions/>
  <pageMargins left="0.57" right="0.39" top="0.36" bottom="0.46" header="0.23" footer="0.36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5" zoomScaleNormal="75" zoomScaleSheetLayoutView="100" workbookViewId="0" topLeftCell="A1">
      <selection activeCell="A2" sqref="A2"/>
    </sheetView>
  </sheetViews>
  <sheetFormatPr defaultColWidth="9.140625" defaultRowHeight="12.75"/>
  <cols>
    <col min="1" max="1" width="34.421875" style="5" customWidth="1"/>
    <col min="2" max="2" width="15.28125" style="5" customWidth="1"/>
    <col min="3" max="13" width="15.28125" style="4" customWidth="1"/>
    <col min="14" max="16384" width="11.28125" style="4" customWidth="1"/>
  </cols>
  <sheetData>
    <row r="1" spans="1:13" ht="12.75">
      <c r="A1" s="3"/>
      <c r="B1" s="3"/>
      <c r="C1" s="1"/>
      <c r="D1" s="1"/>
      <c r="E1" s="1"/>
      <c r="F1" s="23"/>
      <c r="G1" s="23"/>
      <c r="H1" s="23"/>
      <c r="I1" s="23"/>
      <c r="J1" s="23"/>
      <c r="K1" s="23"/>
      <c r="L1" s="23"/>
      <c r="M1" s="23"/>
    </row>
    <row r="2" spans="6:13" ht="12.75">
      <c r="F2" s="28"/>
      <c r="G2" s="28"/>
      <c r="H2" s="28"/>
      <c r="I2" s="28"/>
      <c r="J2" s="28"/>
      <c r="K2" s="28"/>
      <c r="L2" s="28"/>
      <c r="M2" s="28"/>
    </row>
    <row r="4" spans="1:13" s="6" customFormat="1" ht="15.75">
      <c r="A4" s="29" t="s">
        <v>46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6" customFormat="1" ht="15.75">
      <c r="A5" s="29" t="s">
        <v>47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7" spans="1:13" ht="103.5" customHeight="1">
      <c r="A7" s="7"/>
      <c r="B7" s="9" t="s">
        <v>7</v>
      </c>
      <c r="C7" s="9" t="s">
        <v>4</v>
      </c>
      <c r="D7" s="10" t="s">
        <v>5</v>
      </c>
      <c r="E7" s="11" t="s">
        <v>6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</row>
    <row r="8" spans="1:13" ht="25.5" customHeight="1">
      <c r="A8" s="15" t="s">
        <v>48</v>
      </c>
      <c r="B8" s="12">
        <v>820865</v>
      </c>
      <c r="C8" s="12">
        <v>3547377</v>
      </c>
      <c r="D8" s="12">
        <f>D9+D10</f>
        <v>1079229</v>
      </c>
      <c r="E8" s="13">
        <v>624779</v>
      </c>
      <c r="F8" s="12">
        <v>44396</v>
      </c>
      <c r="G8" s="12">
        <v>510115</v>
      </c>
      <c r="H8" s="12">
        <v>42754</v>
      </c>
      <c r="I8" s="13">
        <v>197881</v>
      </c>
      <c r="J8" s="12">
        <v>29582</v>
      </c>
      <c r="K8" s="12">
        <v>1431031</v>
      </c>
      <c r="L8" s="12">
        <v>111067</v>
      </c>
      <c r="M8" s="12">
        <f>M9+M10</f>
        <v>1723643</v>
      </c>
    </row>
    <row r="9" spans="1:13" ht="25.5" customHeight="1">
      <c r="A9" s="16" t="s">
        <v>49</v>
      </c>
      <c r="B9" s="12">
        <v>820865</v>
      </c>
      <c r="C9" s="12">
        <v>1009030</v>
      </c>
      <c r="D9" s="12">
        <v>801554</v>
      </c>
      <c r="E9" s="13">
        <f>E8-E10</f>
        <v>275141</v>
      </c>
      <c r="F9" s="12">
        <v>22826</v>
      </c>
      <c r="G9" s="12">
        <v>338289</v>
      </c>
      <c r="H9" s="12">
        <f>H8</f>
        <v>42754</v>
      </c>
      <c r="I9" s="13">
        <v>38801</v>
      </c>
      <c r="J9" s="12">
        <f>+J8-J10</f>
        <v>29582</v>
      </c>
      <c r="K9" s="12">
        <f>+K8-K10</f>
        <v>693395</v>
      </c>
      <c r="L9" s="12">
        <v>27357</v>
      </c>
      <c r="M9" s="12">
        <v>1280066</v>
      </c>
    </row>
    <row r="10" spans="1:13" ht="25.5" customHeight="1">
      <c r="A10" s="16" t="s">
        <v>50</v>
      </c>
      <c r="B10" s="12"/>
      <c r="C10" s="12">
        <v>2538347</v>
      </c>
      <c r="D10" s="12">
        <v>277675</v>
      </c>
      <c r="E10" s="13">
        <v>349638</v>
      </c>
      <c r="F10" s="12">
        <v>21570</v>
      </c>
      <c r="G10" s="12">
        <v>171826</v>
      </c>
      <c r="H10" s="12">
        <v>0</v>
      </c>
      <c r="I10" s="13">
        <v>159080</v>
      </c>
      <c r="J10" s="12">
        <v>0</v>
      </c>
      <c r="K10" s="12">
        <v>737636</v>
      </c>
      <c r="L10" s="12">
        <v>83710</v>
      </c>
      <c r="M10" s="12">
        <v>443577</v>
      </c>
    </row>
    <row r="11" spans="1:13" ht="25.5" customHeight="1">
      <c r="A11" s="15" t="s">
        <v>51</v>
      </c>
      <c r="B11" s="12">
        <v>688077</v>
      </c>
      <c r="C11" s="12">
        <v>7302731</v>
      </c>
      <c r="D11" s="12">
        <f>D12+D13+D14</f>
        <v>789448</v>
      </c>
      <c r="E11" s="13">
        <v>4774179</v>
      </c>
      <c r="F11" s="12">
        <v>159466</v>
      </c>
      <c r="G11" s="12">
        <v>2110649</v>
      </c>
      <c r="H11" s="12">
        <v>349567</v>
      </c>
      <c r="I11" s="13">
        <v>2644361</v>
      </c>
      <c r="J11" s="12">
        <v>0</v>
      </c>
      <c r="K11" s="12">
        <v>10566536</v>
      </c>
      <c r="L11" s="12">
        <v>782686</v>
      </c>
      <c r="M11" s="12">
        <f>SUM(M12+M13+M14)</f>
        <v>537736</v>
      </c>
    </row>
    <row r="12" spans="1:13" ht="25.5" customHeight="1">
      <c r="A12" s="16" t="s">
        <v>52</v>
      </c>
      <c r="B12" s="12">
        <v>4463</v>
      </c>
      <c r="C12" s="12">
        <v>3231244</v>
      </c>
      <c r="D12" s="12">
        <v>372160</v>
      </c>
      <c r="E12" s="13">
        <v>1922201</v>
      </c>
      <c r="F12" s="12">
        <v>22951</v>
      </c>
      <c r="G12" s="12">
        <v>598913</v>
      </c>
      <c r="H12" s="12">
        <f>5286+157710</f>
        <v>162996</v>
      </c>
      <c r="I12" s="13">
        <v>1365298</v>
      </c>
      <c r="J12" s="12">
        <v>0</v>
      </c>
      <c r="K12" s="12">
        <v>2957174</v>
      </c>
      <c r="L12" s="12">
        <v>122854</v>
      </c>
      <c r="M12" s="12">
        <v>77697</v>
      </c>
    </row>
    <row r="13" spans="1:13" ht="25.5" customHeight="1">
      <c r="A13" s="16" t="s">
        <v>53</v>
      </c>
      <c r="B13" s="12">
        <v>683614</v>
      </c>
      <c r="C13" s="12">
        <v>4058625</v>
      </c>
      <c r="D13" s="12">
        <v>408463</v>
      </c>
      <c r="E13" s="13">
        <f>E11-E12-E14</f>
        <v>2824053</v>
      </c>
      <c r="F13" s="12">
        <v>131414</v>
      </c>
      <c r="G13" s="12">
        <f>SUM(G11-G12-G14)</f>
        <v>1508712</v>
      </c>
      <c r="H13" s="12">
        <f>H11-H14-H12</f>
        <v>179027</v>
      </c>
      <c r="I13" s="13">
        <v>1236462</v>
      </c>
      <c r="J13" s="12">
        <v>0</v>
      </c>
      <c r="K13" s="12">
        <f>+K11-K12-K14</f>
        <v>7326027</v>
      </c>
      <c r="L13" s="12">
        <v>637319</v>
      </c>
      <c r="M13" s="12">
        <v>366603</v>
      </c>
    </row>
    <row r="14" spans="1:13" ht="25.5" customHeight="1">
      <c r="A14" s="16" t="s">
        <v>54</v>
      </c>
      <c r="B14" s="12"/>
      <c r="C14" s="12">
        <v>12862</v>
      </c>
      <c r="D14" s="12">
        <v>8825</v>
      </c>
      <c r="E14" s="13">
        <v>27925</v>
      </c>
      <c r="F14" s="12">
        <v>5101</v>
      </c>
      <c r="G14" s="12">
        <v>3024</v>
      </c>
      <c r="H14" s="12">
        <f>6812+732</f>
        <v>7544</v>
      </c>
      <c r="I14" s="13">
        <v>42601</v>
      </c>
      <c r="J14" s="12">
        <v>0</v>
      </c>
      <c r="K14" s="12">
        <v>283335</v>
      </c>
      <c r="L14" s="12">
        <v>22513</v>
      </c>
      <c r="M14" s="12">
        <v>93436</v>
      </c>
    </row>
    <row r="15" spans="1:13" ht="25.5" customHeight="1">
      <c r="A15" s="15" t="s">
        <v>55</v>
      </c>
      <c r="B15" s="12">
        <v>16793</v>
      </c>
      <c r="C15" s="12">
        <v>1099410</v>
      </c>
      <c r="D15" s="12">
        <v>1052188</v>
      </c>
      <c r="E15" s="13">
        <v>336115</v>
      </c>
      <c r="F15" s="12">
        <v>45753</v>
      </c>
      <c r="G15" s="12">
        <v>12057</v>
      </c>
      <c r="H15" s="12">
        <f>152+107663</f>
        <v>107815</v>
      </c>
      <c r="I15" s="13">
        <v>268858</v>
      </c>
      <c r="J15" s="12">
        <v>0</v>
      </c>
      <c r="K15" s="12">
        <v>2037726</v>
      </c>
      <c r="L15" s="12">
        <v>134693</v>
      </c>
      <c r="M15" s="12">
        <v>285924</v>
      </c>
    </row>
    <row r="16" spans="1:13" ht="25.5" customHeight="1">
      <c r="A16" s="15" t="s">
        <v>56</v>
      </c>
      <c r="B16" s="12">
        <v>-3103</v>
      </c>
      <c r="C16" s="12">
        <v>-75861</v>
      </c>
      <c r="D16" s="12">
        <v>-40787</v>
      </c>
      <c r="E16" s="13">
        <v>-29435</v>
      </c>
      <c r="F16" s="12">
        <v>-4490</v>
      </c>
      <c r="G16" s="12">
        <v>-20462</v>
      </c>
      <c r="H16" s="12">
        <v>-2302</v>
      </c>
      <c r="I16" s="13">
        <v>-12942</v>
      </c>
      <c r="J16" s="12">
        <v>0</v>
      </c>
      <c r="K16" s="12">
        <v>-107535</v>
      </c>
      <c r="L16" s="12">
        <v>-1906</v>
      </c>
      <c r="M16" s="12">
        <v>-35259</v>
      </c>
    </row>
    <row r="17" spans="1:13" ht="25.5" customHeight="1">
      <c r="A17" s="15" t="s">
        <v>57</v>
      </c>
      <c r="B17" s="12">
        <v>1577455</v>
      </c>
      <c r="C17" s="12">
        <v>13039302</v>
      </c>
      <c r="D17" s="12">
        <v>3366217</v>
      </c>
      <c r="E17" s="13">
        <v>6248900</v>
      </c>
      <c r="F17" s="12">
        <v>291534</v>
      </c>
      <c r="G17" s="12">
        <v>2707635</v>
      </c>
      <c r="H17" s="12">
        <v>560166</v>
      </c>
      <c r="I17" s="13">
        <v>3344285</v>
      </c>
      <c r="J17" s="12">
        <v>29586</v>
      </c>
      <c r="K17" s="12">
        <v>15574877</v>
      </c>
      <c r="L17" s="12">
        <v>1170094</v>
      </c>
      <c r="M17" s="12">
        <v>2813279</v>
      </c>
    </row>
    <row r="18" spans="1:13" ht="25.5" customHeight="1">
      <c r="A18" s="15" t="s">
        <v>58</v>
      </c>
      <c r="B18" s="12">
        <v>576601</v>
      </c>
      <c r="C18" s="12">
        <v>3428887</v>
      </c>
      <c r="D18" s="12">
        <v>233329</v>
      </c>
      <c r="E18" s="13">
        <v>2345674</v>
      </c>
      <c r="F18" s="12">
        <v>25985</v>
      </c>
      <c r="G18" s="12">
        <v>1992730</v>
      </c>
      <c r="H18" s="12">
        <v>183307</v>
      </c>
      <c r="I18" s="13">
        <v>1932111</v>
      </c>
      <c r="J18" s="12">
        <v>0</v>
      </c>
      <c r="K18" s="12">
        <v>4336491</v>
      </c>
      <c r="L18" s="12">
        <v>123669</v>
      </c>
      <c r="M18" s="12">
        <v>736801</v>
      </c>
    </row>
    <row r="19" spans="1:13" ht="25.5" customHeight="1">
      <c r="A19" s="17" t="s">
        <v>59</v>
      </c>
      <c r="B19" s="12">
        <v>554577</v>
      </c>
      <c r="C19" s="12">
        <v>2568417</v>
      </c>
      <c r="D19" s="12"/>
      <c r="E19" s="13">
        <v>0</v>
      </c>
      <c r="F19" s="12"/>
      <c r="G19" s="12">
        <v>1982672</v>
      </c>
      <c r="H19" s="12">
        <v>116207</v>
      </c>
      <c r="I19" s="13">
        <v>1764639</v>
      </c>
      <c r="J19" s="12">
        <v>0</v>
      </c>
      <c r="K19" s="12">
        <v>3861461</v>
      </c>
      <c r="L19" s="12"/>
      <c r="M19" s="12">
        <v>0</v>
      </c>
    </row>
    <row r="20" spans="1:13" ht="25.5" customHeight="1">
      <c r="A20" s="15" t="s">
        <v>60</v>
      </c>
      <c r="B20" s="12">
        <v>932257</v>
      </c>
      <c r="C20" s="12">
        <v>7717575</v>
      </c>
      <c r="D20" s="12">
        <f>D21+D24</f>
        <v>2721440</v>
      </c>
      <c r="E20" s="13">
        <v>2693268</v>
      </c>
      <c r="F20" s="12">
        <v>167626</v>
      </c>
      <c r="G20" s="12">
        <v>693601</v>
      </c>
      <c r="H20" s="12">
        <v>271611</v>
      </c>
      <c r="I20" s="13">
        <v>819313</v>
      </c>
      <c r="J20" s="12">
        <v>0</v>
      </c>
      <c r="K20" s="12">
        <v>7577514</v>
      </c>
      <c r="L20" s="12">
        <v>821314</v>
      </c>
      <c r="M20" s="12">
        <v>1779761</v>
      </c>
    </row>
    <row r="21" spans="1:15" ht="25.5" customHeight="1">
      <c r="A21" s="15" t="s">
        <v>61</v>
      </c>
      <c r="B21" s="12">
        <v>901688</v>
      </c>
      <c r="C21" s="12">
        <v>5004883</v>
      </c>
      <c r="D21" s="12">
        <f>D22+D23</f>
        <v>1431769</v>
      </c>
      <c r="E21" s="13">
        <v>1695673</v>
      </c>
      <c r="F21" s="12">
        <v>55769</v>
      </c>
      <c r="G21" s="12">
        <v>304164</v>
      </c>
      <c r="H21" s="12">
        <v>181308</v>
      </c>
      <c r="I21" s="13">
        <v>389300</v>
      </c>
      <c r="J21" s="12">
        <v>0</v>
      </c>
      <c r="K21" s="12">
        <v>4756244</v>
      </c>
      <c r="L21" s="12">
        <v>255505</v>
      </c>
      <c r="M21" s="12">
        <f>M22+M23</f>
        <v>692997</v>
      </c>
      <c r="O21" s="8"/>
    </row>
    <row r="22" spans="1:13" ht="25.5" customHeight="1">
      <c r="A22" s="16" t="s">
        <v>62</v>
      </c>
      <c r="B22" s="12">
        <v>1908</v>
      </c>
      <c r="C22" s="12">
        <v>3260097</v>
      </c>
      <c r="D22" s="12">
        <v>372189</v>
      </c>
      <c r="E22" s="13">
        <v>571430</v>
      </c>
      <c r="F22" s="12">
        <v>9667</v>
      </c>
      <c r="G22" s="12">
        <v>73722</v>
      </c>
      <c r="H22" s="12">
        <v>43607</v>
      </c>
      <c r="I22" s="13">
        <v>142100</v>
      </c>
      <c r="J22" s="12">
        <v>0</v>
      </c>
      <c r="K22" s="12">
        <v>1949563</v>
      </c>
      <c r="L22" s="12">
        <v>69620</v>
      </c>
      <c r="M22" s="12">
        <v>95264</v>
      </c>
    </row>
    <row r="23" spans="1:13" ht="25.5" customHeight="1">
      <c r="A23" s="16" t="s">
        <v>63</v>
      </c>
      <c r="B23" s="12">
        <v>899780</v>
      </c>
      <c r="C23" s="12">
        <v>1744786</v>
      </c>
      <c r="D23" s="12">
        <v>1059580</v>
      </c>
      <c r="E23" s="13">
        <f>E21-E22</f>
        <v>1124243</v>
      </c>
      <c r="F23" s="12">
        <v>46102</v>
      </c>
      <c r="G23" s="12">
        <f>SUM(G21-G22)</f>
        <v>230442</v>
      </c>
      <c r="H23" s="12">
        <f>H21-H22</f>
        <v>137701</v>
      </c>
      <c r="I23" s="13">
        <v>247200</v>
      </c>
      <c r="J23" s="12">
        <v>0</v>
      </c>
      <c r="K23" s="12">
        <f>+K21-K22</f>
        <v>2806681</v>
      </c>
      <c r="L23" s="12">
        <f>L21-L22</f>
        <v>185885</v>
      </c>
      <c r="M23" s="12">
        <v>597733</v>
      </c>
    </row>
    <row r="24" spans="1:15" ht="25.5" customHeight="1">
      <c r="A24" s="15" t="s">
        <v>64</v>
      </c>
      <c r="B24" s="12">
        <v>30569</v>
      </c>
      <c r="C24" s="12">
        <v>2712692</v>
      </c>
      <c r="D24" s="12">
        <f>D25+D26</f>
        <v>1289671</v>
      </c>
      <c r="E24" s="13">
        <v>997595</v>
      </c>
      <c r="F24" s="12">
        <v>111857</v>
      </c>
      <c r="G24" s="12">
        <v>389437</v>
      </c>
      <c r="H24" s="12">
        <v>90303</v>
      </c>
      <c r="I24" s="13">
        <v>430013</v>
      </c>
      <c r="J24" s="12">
        <v>0</v>
      </c>
      <c r="K24" s="12">
        <v>2821270</v>
      </c>
      <c r="L24" s="12">
        <v>565809</v>
      </c>
      <c r="M24" s="12">
        <f>M25+M26</f>
        <v>1086764</v>
      </c>
      <c r="O24" s="8"/>
    </row>
    <row r="25" spans="1:13" ht="25.5" customHeight="1">
      <c r="A25" s="16" t="s">
        <v>62</v>
      </c>
      <c r="B25" s="12">
        <v>9270</v>
      </c>
      <c r="C25" s="12">
        <v>2436799</v>
      </c>
      <c r="D25" s="12">
        <v>1090857</v>
      </c>
      <c r="E25" s="13">
        <v>780718</v>
      </c>
      <c r="F25" s="12">
        <v>102977</v>
      </c>
      <c r="G25" s="12">
        <v>54910</v>
      </c>
      <c r="H25" s="12">
        <v>65729</v>
      </c>
      <c r="I25" s="13">
        <v>239652</v>
      </c>
      <c r="J25" s="12">
        <v>0</v>
      </c>
      <c r="K25" s="12">
        <v>2249512</v>
      </c>
      <c r="L25" s="12">
        <v>394944</v>
      </c>
      <c r="M25" s="12">
        <v>751177</v>
      </c>
    </row>
    <row r="26" spans="1:13" ht="25.5" customHeight="1">
      <c r="A26" s="16" t="s">
        <v>65</v>
      </c>
      <c r="B26" s="12">
        <v>21299</v>
      </c>
      <c r="C26" s="12">
        <v>275893</v>
      </c>
      <c r="D26" s="12">
        <v>198814</v>
      </c>
      <c r="E26" s="13">
        <f>E24-E25</f>
        <v>216877</v>
      </c>
      <c r="F26" s="12">
        <v>8880</v>
      </c>
      <c r="G26" s="12">
        <f>SUM(G24-G25)</f>
        <v>334527</v>
      </c>
      <c r="H26" s="12">
        <f>H24-H25</f>
        <v>24574</v>
      </c>
      <c r="I26" s="13">
        <v>190361</v>
      </c>
      <c r="J26" s="12">
        <v>0</v>
      </c>
      <c r="K26" s="12">
        <f>+K24-K25</f>
        <v>571758</v>
      </c>
      <c r="L26" s="12">
        <f>L24-L25</f>
        <v>170865</v>
      </c>
      <c r="M26" s="12">
        <v>335587</v>
      </c>
    </row>
    <row r="27" spans="1:13" ht="25.5" customHeight="1">
      <c r="A27" s="15" t="s">
        <v>66</v>
      </c>
      <c r="B27" s="12"/>
      <c r="C27" s="12">
        <v>506968</v>
      </c>
      <c r="D27" s="12">
        <v>27296</v>
      </c>
      <c r="E27" s="13">
        <v>56242</v>
      </c>
      <c r="F27" s="12">
        <v>29649</v>
      </c>
      <c r="G27" s="12"/>
      <c r="H27" s="12">
        <v>0</v>
      </c>
      <c r="I27" s="13">
        <v>0</v>
      </c>
      <c r="J27" s="12">
        <v>0</v>
      </c>
      <c r="K27" s="12">
        <v>442089</v>
      </c>
      <c r="L27" s="12">
        <v>608</v>
      </c>
      <c r="M27" s="12">
        <v>4956</v>
      </c>
    </row>
    <row r="28" spans="1:13" ht="25.5" customHeight="1">
      <c r="A28" s="15" t="s">
        <v>67</v>
      </c>
      <c r="B28" s="12">
        <v>899</v>
      </c>
      <c r="C28" s="12">
        <v>967297</v>
      </c>
      <c r="D28" s="12">
        <v>248402</v>
      </c>
      <c r="E28" s="13">
        <v>357791</v>
      </c>
      <c r="F28" s="12">
        <v>44792</v>
      </c>
      <c r="G28" s="12">
        <v>-6656</v>
      </c>
      <c r="H28" s="12">
        <v>43369</v>
      </c>
      <c r="I28" s="13">
        <v>206964</v>
      </c>
      <c r="J28" s="12">
        <v>28606</v>
      </c>
      <c r="K28" s="12">
        <v>1280004</v>
      </c>
      <c r="L28" s="12">
        <v>113149</v>
      </c>
      <c r="M28" s="12">
        <v>160516</v>
      </c>
    </row>
    <row r="29" spans="1:13" ht="25.5" customHeight="1">
      <c r="A29" s="16" t="s">
        <v>68</v>
      </c>
      <c r="B29" s="12"/>
      <c r="C29" s="12">
        <v>569712</v>
      </c>
      <c r="D29" s="12">
        <v>137267</v>
      </c>
      <c r="E29" s="13">
        <v>283396</v>
      </c>
      <c r="F29" s="12">
        <v>34347</v>
      </c>
      <c r="G29" s="12"/>
      <c r="H29" s="12">
        <v>31000</v>
      </c>
      <c r="I29" s="13">
        <v>184908</v>
      </c>
      <c r="J29" s="12">
        <v>20000</v>
      </c>
      <c r="K29" s="12">
        <v>154414</v>
      </c>
      <c r="L29" s="12">
        <v>94039</v>
      </c>
      <c r="M29" s="12">
        <v>126708</v>
      </c>
    </row>
    <row r="30" spans="1:13" ht="25.5" customHeight="1">
      <c r="A30" s="15" t="s">
        <v>69</v>
      </c>
      <c r="B30" s="12">
        <v>1577455</v>
      </c>
      <c r="C30" s="12">
        <v>13039302</v>
      </c>
      <c r="D30" s="12">
        <v>3366217</v>
      </c>
      <c r="E30" s="13">
        <v>6248900</v>
      </c>
      <c r="F30" s="12">
        <v>291534</v>
      </c>
      <c r="G30" s="12">
        <v>2707635</v>
      </c>
      <c r="H30" s="12">
        <v>560166</v>
      </c>
      <c r="I30" s="13">
        <v>3344285</v>
      </c>
      <c r="J30" s="12">
        <v>29586</v>
      </c>
      <c r="K30" s="12">
        <v>15574877</v>
      </c>
      <c r="L30" s="12">
        <v>1170094</v>
      </c>
      <c r="M30" s="12">
        <v>2813279</v>
      </c>
    </row>
    <row r="31" spans="4:13" ht="12.75">
      <c r="D31" s="1"/>
      <c r="E31" s="2"/>
      <c r="H31" s="1"/>
      <c r="I31" s="2"/>
      <c r="M31" s="1"/>
    </row>
    <row r="32" spans="4:13" ht="12.75">
      <c r="D32" s="1"/>
      <c r="E32" s="2"/>
      <c r="H32" s="1"/>
      <c r="I32" s="2"/>
      <c r="M32" s="1"/>
    </row>
    <row r="33" spans="1:13" ht="22.5" customHeight="1">
      <c r="A33" s="15" t="s">
        <v>70</v>
      </c>
      <c r="B33" s="12">
        <v>77301</v>
      </c>
      <c r="C33" s="12">
        <v>131116</v>
      </c>
      <c r="D33" s="12">
        <v>10625</v>
      </c>
      <c r="E33" s="13">
        <v>69606</v>
      </c>
      <c r="F33" s="12">
        <v>1660</v>
      </c>
      <c r="G33" s="12">
        <v>76194</v>
      </c>
      <c r="H33" s="12">
        <v>14887</v>
      </c>
      <c r="I33" s="13">
        <v>21279</v>
      </c>
      <c r="J33" s="12">
        <v>251</v>
      </c>
      <c r="K33" s="12">
        <v>466011</v>
      </c>
      <c r="L33" s="12">
        <v>49627</v>
      </c>
      <c r="M33" s="12">
        <v>14537</v>
      </c>
    </row>
    <row r="34" spans="1:13" ht="22.5" customHeight="1">
      <c r="A34" s="15" t="s">
        <v>71</v>
      </c>
      <c r="B34" s="12">
        <v>870966</v>
      </c>
      <c r="C34" s="12">
        <v>351179</v>
      </c>
      <c r="D34" s="12">
        <v>0</v>
      </c>
      <c r="E34" s="13">
        <v>11377</v>
      </c>
      <c r="F34" s="12"/>
      <c r="G34" s="12">
        <v>350847</v>
      </c>
      <c r="H34" s="12">
        <v>110</v>
      </c>
      <c r="I34" s="13">
        <v>3801</v>
      </c>
      <c r="J34" s="12">
        <v>0</v>
      </c>
      <c r="K34" s="12">
        <v>294012</v>
      </c>
      <c r="L34" s="12">
        <v>2554</v>
      </c>
      <c r="M34" s="12">
        <v>6157</v>
      </c>
    </row>
    <row r="35" ht="22.5" customHeight="1">
      <c r="D35" s="1"/>
    </row>
    <row r="36" spans="1:13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30.75" customHeight="1">
      <c r="A37" s="31" t="s">
        <v>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ht="30.75" customHeight="1">
      <c r="A38" s="18" t="s">
        <v>73</v>
      </c>
      <c r="B38" s="12">
        <v>3442</v>
      </c>
      <c r="C38" s="12">
        <v>2340580.5615400015</v>
      </c>
      <c r="D38" s="12">
        <v>25163</v>
      </c>
      <c r="E38" s="13">
        <v>1234190.516</v>
      </c>
      <c r="F38" s="12">
        <v>10693</v>
      </c>
      <c r="G38" s="12">
        <v>503435</v>
      </c>
      <c r="H38" s="12">
        <v>102065</v>
      </c>
      <c r="I38" s="13">
        <v>1166212</v>
      </c>
      <c r="J38" s="12">
        <v>0</v>
      </c>
      <c r="K38" s="19">
        <v>2618694</v>
      </c>
      <c r="L38" s="14">
        <v>54285</v>
      </c>
      <c r="M38" s="12">
        <v>8592</v>
      </c>
    </row>
    <row r="39" spans="1:13" ht="30.75" customHeight="1">
      <c r="A39" s="18" t="s">
        <v>74</v>
      </c>
      <c r="B39" s="12">
        <v>719</v>
      </c>
      <c r="C39" s="12">
        <v>506011.52707999974</v>
      </c>
      <c r="D39" s="12">
        <v>285422</v>
      </c>
      <c r="E39" s="13">
        <v>418080.266</v>
      </c>
      <c r="F39" s="12">
        <v>1162</v>
      </c>
      <c r="G39" s="12">
        <v>89418</v>
      </c>
      <c r="H39" s="12">
        <v>7228</v>
      </c>
      <c r="I39" s="13">
        <v>41739</v>
      </c>
      <c r="J39" s="12">
        <v>0</v>
      </c>
      <c r="K39" s="19">
        <v>299402</v>
      </c>
      <c r="L39" s="14">
        <v>25664</v>
      </c>
      <c r="M39" s="12">
        <v>20784</v>
      </c>
    </row>
    <row r="40" spans="1:13" ht="30.75" customHeight="1">
      <c r="A40" s="18" t="s">
        <v>75</v>
      </c>
      <c r="B40" s="12">
        <v>300</v>
      </c>
      <c r="C40" s="12">
        <v>356575.7472499998</v>
      </c>
      <c r="D40" s="12">
        <v>69971</v>
      </c>
      <c r="E40" s="13">
        <v>274232.081</v>
      </c>
      <c r="F40" s="12">
        <v>11461</v>
      </c>
      <c r="G40" s="12">
        <v>4778</v>
      </c>
      <c r="H40" s="12">
        <f>59302+185</f>
        <v>59487</v>
      </c>
      <c r="I40" s="13">
        <v>162745</v>
      </c>
      <c r="J40" s="12">
        <v>0</v>
      </c>
      <c r="K40" s="19">
        <v>228953</v>
      </c>
      <c r="L40" s="14">
        <v>42637</v>
      </c>
      <c r="M40" s="12">
        <v>36884</v>
      </c>
    </row>
    <row r="42" spans="1:13" ht="12.75">
      <c r="A42" s="34" t="s">
        <v>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26.25" customHeight="1">
      <c r="A43" s="35" t="s">
        <v>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2.75">
      <c r="A44" s="34" t="s">
        <v>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2.75">
      <c r="A45" s="34" t="s">
        <v>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</sheetData>
  <mergeCells count="10">
    <mergeCell ref="A42:M42"/>
    <mergeCell ref="A43:M43"/>
    <mergeCell ref="A44:M44"/>
    <mergeCell ref="A45:M45"/>
    <mergeCell ref="F1:M1"/>
    <mergeCell ref="A36:M36"/>
    <mergeCell ref="A37:M37"/>
    <mergeCell ref="F2:M2"/>
    <mergeCell ref="A4:M4"/>
    <mergeCell ref="A5:M5"/>
  </mergeCells>
  <printOptions/>
  <pageMargins left="0.57" right="0.39" top="0.36" bottom="0.46" header="0.23" footer="0.3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2006-07-11T12:15:44Z</cp:lastPrinted>
  <dcterms:created xsi:type="dcterms:W3CDTF">2006-01-23T08:29:20Z</dcterms:created>
  <dcterms:modified xsi:type="dcterms:W3CDTF">2009-09-15T11:03:32Z</dcterms:modified>
  <cp:category/>
  <cp:version/>
  <cp:contentType/>
  <cp:contentStatus/>
</cp:coreProperties>
</file>