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521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<sst xmlns="http://schemas.openxmlformats.org/spreadsheetml/2006/main" count="106" uniqueCount="88">
  <si>
    <t>10010</t>
  </si>
  <si>
    <t>10020</t>
  </si>
  <si>
    <t>12300+11300</t>
  </si>
  <si>
    <t>Atitinkama LB patvirtintos 6001 formos eilutė</t>
  </si>
  <si>
    <t>11800</t>
  </si>
  <si>
    <t>11670+11680</t>
  </si>
  <si>
    <t>23810-23816</t>
  </si>
  <si>
    <t>23820-23826</t>
  </si>
  <si>
    <t>11816+11826+11833+11843</t>
  </si>
  <si>
    <t>11850+11860</t>
  </si>
  <si>
    <t>11600-11670-11680</t>
  </si>
  <si>
    <r>
      <t>11800</t>
    </r>
    <r>
      <rPr>
        <sz val="10"/>
        <rFont val="Arial"/>
        <family val="0"/>
      </rPr>
      <t>-11850-11860-(11816+11826+11833+11843)</t>
    </r>
  </si>
  <si>
    <t>*** - paskolos be užstato, be konkrečios paskirties, overdraftai sąskaitose, overdraftai kortelėse</t>
  </si>
  <si>
    <t>**** - kitos paskolos fiziniams asmenims, nepriskiriamos būsto ir vartojamosioms paskoloms</t>
  </si>
  <si>
    <t>* - čia fiziniams asmenims indvidualios įmonės, ūkininkai, patentininkai, namų ūkius aptarnaujančios įmonės nepriskiriamos</t>
  </si>
  <si>
    <t>** - traktuojamos taip pat, kaip Lietuvos banko Kredito įstaigų priežiūros departamentui teikiamame papildomame balansinės ataskaitos iššifravime</t>
  </si>
  <si>
    <t>AB bankas „Hansabankas“</t>
  </si>
  <si>
    <t>AB bankas „Snoras“</t>
  </si>
  <si>
    <t>AB DnB NORD bankas</t>
  </si>
  <si>
    <t>Bayerische Hypo-und Vereinsbank AG Vilniaus skyrius</t>
  </si>
  <si>
    <t>UAB Medicinos bankas</t>
  </si>
  <si>
    <t>Nordea Bank Finland Plc Lietuvos skyrius</t>
  </si>
  <si>
    <t>AB Parex bankas</t>
  </si>
  <si>
    <t>AB Sampo bankas</t>
  </si>
  <si>
    <t>AB SEB VB būsto bankas</t>
  </si>
  <si>
    <t>AB SEB Vilniaus bankas</t>
  </si>
  <si>
    <t>AB Šiaulių bankas</t>
  </si>
  <si>
    <t>AB Ūkio bankas</t>
  </si>
  <si>
    <t xml:space="preserve">Pagrindiniai bankų veiklos rodikliai </t>
  </si>
  <si>
    <t>2006 m. kovo mėn. pabaigoje, tūkst. Lt</t>
  </si>
  <si>
    <r>
      <t>Pretenzijos bankams ir kitoms kredito bei finansų institucijoms</t>
    </r>
    <r>
      <rPr>
        <b/>
        <sz val="10"/>
        <rFont val="Arial"/>
        <family val="2"/>
      </rPr>
      <t xml:space="preserve"> </t>
    </r>
  </si>
  <si>
    <t xml:space="preserve">iš jų lėšos bankuose ir fin. institucijose </t>
  </si>
  <si>
    <t xml:space="preserve">iš jų paskolos bankams ir fin. institucijoms </t>
  </si>
  <si>
    <t>Klientams suteiktos paskolos</t>
  </si>
  <si>
    <t xml:space="preserve">iš jų paskolos fiziniams asmenims </t>
  </si>
  <si>
    <t xml:space="preserve">iš jų paskolos juridiniams asmenims </t>
  </si>
  <si>
    <t>iš jų atvirkštiniai atpirkimo sandoriai ir skolos įsipareigojimų supirkimas</t>
  </si>
  <si>
    <t xml:space="preserve">Skolos vertybiniai popieriai </t>
  </si>
  <si>
    <t xml:space="preserve">Specialieji atidėjiniai (su minuso ženklu) </t>
  </si>
  <si>
    <t>Turtas</t>
  </si>
  <si>
    <t>Įsisikolinimas bankams ir kitoms kredito bei finansų institucijoms</t>
  </si>
  <si>
    <t xml:space="preserve"> Iš jų įsiskolinimai patronuojančiam bankui ar kitai patronuojančiai kredito bei finansų institucijai</t>
  </si>
  <si>
    <t>Indėliai ir akredityvai</t>
  </si>
  <si>
    <t xml:space="preserve">Indėliai iki pareikalavimo </t>
  </si>
  <si>
    <t xml:space="preserve">    - juridinių asmenų indėliai </t>
  </si>
  <si>
    <t xml:space="preserve">    - fizinių asmenų indėliai </t>
  </si>
  <si>
    <t xml:space="preserve">Terminuotieji indėliai </t>
  </si>
  <si>
    <t xml:space="preserve">Specialieji ir skolinimosi fondai </t>
  </si>
  <si>
    <t xml:space="preserve">    - fizinių asmenų indėliai</t>
  </si>
  <si>
    <t xml:space="preserve">Akcininkų nuosavybė </t>
  </si>
  <si>
    <t xml:space="preserve">Įregistruotas akcinis kapitalas </t>
  </si>
  <si>
    <t xml:space="preserve">Įsipareigojimai ir akcininkų nuosavybė </t>
  </si>
  <si>
    <t xml:space="preserve">Banko garantijos ir laidavimai </t>
  </si>
  <si>
    <t xml:space="preserve">Banko išleisti akredityvai </t>
  </si>
  <si>
    <t xml:space="preserve">Paskolos fiziniams asmenims* nominalia verte (neatėmus specialiųjų atidėjimų, nepridėjus sukauptų palūkanų ir administravimo mokesčio) </t>
  </si>
  <si>
    <t xml:space="preserve">       - būsto paskolos** </t>
  </si>
  <si>
    <t xml:space="preserve">       - vartojamosios paskolos***  </t>
  </si>
  <si>
    <t xml:space="preserve">       - kitos paskolos**** </t>
  </si>
  <si>
    <t>March 2006 (end of period), thousands LTL</t>
  </si>
  <si>
    <t>Claims on banks and other credit and financial institutions</t>
  </si>
  <si>
    <t>o/w: deposits with banks and financial institutions</t>
  </si>
  <si>
    <t>o/w: loans to banks and financial institutions</t>
  </si>
  <si>
    <t>Loans granted</t>
  </si>
  <si>
    <t>o/w: loans to Individuals</t>
  </si>
  <si>
    <t xml:space="preserve"> o/w: loans to legal entities  </t>
  </si>
  <si>
    <t>o/w: reverse repos and factoring</t>
  </si>
  <si>
    <t>Debt securities</t>
  </si>
  <si>
    <t xml:space="preserve">Specific provisions </t>
  </si>
  <si>
    <t>Assets</t>
  </si>
  <si>
    <t>Liabilities to banks and other credit and financial institutions</t>
  </si>
  <si>
    <t xml:space="preserve">o/w: Liabilities to parent banks and other financial institutions </t>
  </si>
  <si>
    <t>Deposits and letters of credit</t>
  </si>
  <si>
    <t>Demand deposits</t>
  </si>
  <si>
    <t xml:space="preserve"> - individuals</t>
  </si>
  <si>
    <t xml:space="preserve"> - legal entities  </t>
  </si>
  <si>
    <t>Deposits with agreed maturity</t>
  </si>
  <si>
    <t xml:space="preserve"> - legal entities</t>
  </si>
  <si>
    <t xml:space="preserve"> Specific and lending funds</t>
  </si>
  <si>
    <t>Shareholders equity</t>
  </si>
  <si>
    <t>Registered share capital</t>
  </si>
  <si>
    <t>Liabilities and shareholders equity</t>
  </si>
  <si>
    <t>Guarantees and warrantees</t>
  </si>
  <si>
    <t>Commitments to issue letters of credit</t>
  </si>
  <si>
    <t>Loans to Individuals, nominal value</t>
  </si>
  <si>
    <t xml:space="preserve"> - housing loans</t>
  </si>
  <si>
    <t xml:space="preserve">  - consumer loans</t>
  </si>
  <si>
    <t xml:space="preserve"> - other loans</t>
  </si>
  <si>
    <t>Main Indicators of Banks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</si>
</sst>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L_t_-;\-* #,##0\ _L_t_-;_-* &quot;-&quot;??\ _L_t_-;_-@_-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10"/>
      <name val="Helv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textRotation="90" wrapText="1"/>
    </xf>
    <xf numFmtId="0" fontId="5" fillId="0" borderId="1" xfId="0" applyFont="1" applyBorder="1" applyAlignment="1">
      <alignment textRotation="90"/>
    </xf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7" fillId="0" borderId="1" xfId="20" applyNumberFormat="1" applyFont="1" applyFill="1" applyBorder="1" applyAlignment="1" applyProtection="1">
      <alignment horizontal="right" vertical="center"/>
      <protection/>
    </xf>
    <xf numFmtId="3" fontId="2" fillId="0" borderId="2" xfId="21" applyNumberFormat="1" applyFont="1" applyFill="1" applyBorder="1">
      <alignment/>
      <protection/>
    </xf>
    <xf numFmtId="3" fontId="2" fillId="0" borderId="1" xfId="21" applyNumberFormat="1" applyFont="1" applyFill="1" applyBorder="1">
      <alignment/>
      <protection/>
    </xf>
    <xf numFmtId="3" fontId="2" fillId="0" borderId="1" xfId="0" applyNumberFormat="1" applyFont="1" applyFill="1" applyBorder="1" applyAlignment="1">
      <alignment wrapText="1"/>
    </xf>
    <xf numFmtId="3" fontId="2" fillId="0" borderId="2" xfId="0" applyNumberFormat="1" applyFont="1" applyFill="1" applyBorder="1" applyAlignment="1">
      <alignment/>
    </xf>
    <xf numFmtId="3" fontId="2" fillId="0" borderId="1" xfId="15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/>
    </xf>
    <xf numFmtId="3" fontId="7" fillId="0" borderId="1" xfId="19" applyNumberFormat="1" applyFont="1" applyFill="1" applyBorder="1" applyAlignment="1" applyProtection="1">
      <alignment horizontal="right"/>
      <protection/>
    </xf>
    <xf numFmtId="3" fontId="2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shrinkToFit="1" readingOrder="1"/>
    </xf>
    <xf numFmtId="0" fontId="0" fillId="0" borderId="4" xfId="0" applyFont="1" applyBorder="1" applyAlignment="1">
      <alignment horizontal="left" shrinkToFit="1" readingOrder="1"/>
    </xf>
    <xf numFmtId="0" fontId="0" fillId="0" borderId="5" xfId="0" applyFont="1" applyBorder="1" applyAlignment="1">
      <alignment horizontal="left" shrinkToFit="1" readingOrder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shrinkToFit="1" readingOrder="1"/>
    </xf>
    <xf numFmtId="0" fontId="0" fillId="0" borderId="4" xfId="0" applyFont="1" applyBorder="1" applyAlignment="1">
      <alignment horizontal="left" shrinkToFit="1" readingOrder="1"/>
    </xf>
    <xf numFmtId="0" fontId="0" fillId="0" borderId="5" xfId="0" applyFont="1" applyBorder="1" applyAlignment="1">
      <alignment horizontal="left" shrinkToFit="1" readingOrder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  liet 2006 03 31" xfId="19"/>
    <cellStyle name="Normal_NBA  liet 2006 03 31" xfId="20"/>
    <cellStyle name="Normal_NORDLB_statistika_B_forma (3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="75" zoomScaleNormal="75" zoomScaleSheetLayoutView="100" workbookViewId="0" topLeftCell="B1">
      <selection activeCell="N19" sqref="N19"/>
    </sheetView>
  </sheetViews>
  <sheetFormatPr defaultColWidth="9.140625" defaultRowHeight="12.75"/>
  <cols>
    <col min="1" max="1" width="28.7109375" style="3" customWidth="1"/>
    <col min="2" max="2" width="40.57421875" style="4" customWidth="1"/>
    <col min="3" max="3" width="15.7109375" style="4" customWidth="1"/>
    <col min="4" max="14" width="15.7109375" style="5" customWidth="1"/>
    <col min="15" max="23" width="8.8515625" style="5" customWidth="1"/>
    <col min="24" max="24" width="10.7109375" style="5" customWidth="1"/>
    <col min="25" max="16384" width="8.8515625" style="5" customWidth="1"/>
  </cols>
  <sheetData>
    <row r="1" spans="7:14" ht="12.75">
      <c r="G1" s="37"/>
      <c r="H1" s="37"/>
      <c r="I1" s="37"/>
      <c r="J1" s="37"/>
      <c r="K1" s="37"/>
      <c r="L1" s="37"/>
      <c r="M1" s="37"/>
      <c r="N1" s="37"/>
    </row>
    <row r="2" spans="7:14" ht="12.75">
      <c r="G2" s="44"/>
      <c r="H2" s="44"/>
      <c r="I2" s="44"/>
      <c r="J2" s="44"/>
      <c r="K2" s="44"/>
      <c r="L2" s="44"/>
      <c r="M2" s="44"/>
      <c r="N2" s="44"/>
    </row>
    <row r="4" spans="1:14" s="2" customFormat="1" ht="15.75">
      <c r="A4" s="1"/>
      <c r="B4" s="45" t="s">
        <v>28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s="2" customFormat="1" ht="15.75">
      <c r="A5" s="1"/>
      <c r="B5" s="45" t="s">
        <v>29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7" spans="1:14" ht="122.25" customHeight="1">
      <c r="A7" s="32" t="s">
        <v>3</v>
      </c>
      <c r="B7" s="33"/>
      <c r="C7" s="10" t="s">
        <v>19</v>
      </c>
      <c r="D7" s="10" t="s">
        <v>16</v>
      </c>
      <c r="E7" s="11" t="s">
        <v>17</v>
      </c>
      <c r="F7" s="10" t="s">
        <v>18</v>
      </c>
      <c r="G7" s="10" t="s">
        <v>20</v>
      </c>
      <c r="H7" s="10" t="s">
        <v>21</v>
      </c>
      <c r="I7" s="10" t="s">
        <v>22</v>
      </c>
      <c r="J7" s="10" t="s">
        <v>23</v>
      </c>
      <c r="K7" s="10" t="s">
        <v>24</v>
      </c>
      <c r="L7" s="10" t="s">
        <v>25</v>
      </c>
      <c r="M7" s="10" t="s">
        <v>26</v>
      </c>
      <c r="N7" s="10" t="s">
        <v>27</v>
      </c>
    </row>
    <row r="8" spans="1:14" ht="25.5">
      <c r="A8" s="34">
        <v>11600</v>
      </c>
      <c r="B8" s="28" t="s">
        <v>30</v>
      </c>
      <c r="C8" s="23">
        <v>324004</v>
      </c>
      <c r="D8" s="22">
        <v>3463010</v>
      </c>
      <c r="E8" s="23">
        <f>E9+E10</f>
        <v>812128</v>
      </c>
      <c r="F8" s="24">
        <v>552805</v>
      </c>
      <c r="G8" s="23">
        <v>42942</v>
      </c>
      <c r="H8" s="23">
        <v>412767</v>
      </c>
      <c r="I8" s="23">
        <v>14230</v>
      </c>
      <c r="J8" s="25">
        <v>256010</v>
      </c>
      <c r="K8" s="23">
        <v>2982</v>
      </c>
      <c r="L8" s="23">
        <v>1859716</v>
      </c>
      <c r="M8" s="23">
        <v>100367</v>
      </c>
      <c r="N8" s="23">
        <v>1533292</v>
      </c>
    </row>
    <row r="9" spans="1:14" ht="15">
      <c r="A9" s="34" t="s">
        <v>10</v>
      </c>
      <c r="B9" s="29" t="s">
        <v>31</v>
      </c>
      <c r="C9" s="23">
        <v>324004</v>
      </c>
      <c r="D9" s="22">
        <v>1116577</v>
      </c>
      <c r="E9" s="23">
        <v>529836</v>
      </c>
      <c r="F9" s="25">
        <v>261579</v>
      </c>
      <c r="G9" s="23">
        <v>21683</v>
      </c>
      <c r="H9" s="23">
        <v>257168</v>
      </c>
      <c r="I9" s="23">
        <v>14230</v>
      </c>
      <c r="J9" s="25">
        <v>100975</v>
      </c>
      <c r="K9" s="23">
        <v>2982</v>
      </c>
      <c r="L9" s="23">
        <f>+L8-L10</f>
        <v>1023865</v>
      </c>
      <c r="M9" s="23">
        <v>21486</v>
      </c>
      <c r="N9" s="23">
        <f>221250+805336+49970</f>
        <v>1076556</v>
      </c>
    </row>
    <row r="10" spans="1:14" ht="15">
      <c r="A10" s="34" t="s">
        <v>5</v>
      </c>
      <c r="B10" s="29" t="s">
        <v>32</v>
      </c>
      <c r="C10" s="23"/>
      <c r="D10" s="22">
        <v>2346433</v>
      </c>
      <c r="E10" s="23">
        <v>282292</v>
      </c>
      <c r="F10" s="25">
        <v>291226</v>
      </c>
      <c r="G10" s="23">
        <v>21259</v>
      </c>
      <c r="H10" s="23">
        <v>0</v>
      </c>
      <c r="I10" s="23">
        <v>0</v>
      </c>
      <c r="J10" s="25">
        <v>155035</v>
      </c>
      <c r="K10" s="23">
        <v>0</v>
      </c>
      <c r="L10" s="23">
        <v>835851</v>
      </c>
      <c r="M10" s="23">
        <v>78881</v>
      </c>
      <c r="N10" s="23">
        <f>123621+333115</f>
        <v>456736</v>
      </c>
    </row>
    <row r="11" spans="1:14" ht="15">
      <c r="A11" s="34" t="s">
        <v>4</v>
      </c>
      <c r="B11" s="28" t="s">
        <v>33</v>
      </c>
      <c r="C11" s="23">
        <v>743793</v>
      </c>
      <c r="D11" s="22">
        <v>6892577</v>
      </c>
      <c r="E11" s="23">
        <f>E12+E13+E14</f>
        <v>716216</v>
      </c>
      <c r="F11" s="26">
        <v>4290442</v>
      </c>
      <c r="G11" s="23">
        <v>145228</v>
      </c>
      <c r="H11" s="23">
        <v>1787287</v>
      </c>
      <c r="I11" s="23">
        <v>312590</v>
      </c>
      <c r="J11" s="25">
        <v>2491427</v>
      </c>
      <c r="K11" s="23">
        <v>235738</v>
      </c>
      <c r="L11" s="23">
        <v>9465548</v>
      </c>
      <c r="M11" s="23">
        <v>747704</v>
      </c>
      <c r="N11" s="23">
        <v>484287</v>
      </c>
    </row>
    <row r="12" spans="1:14" ht="15">
      <c r="A12" s="32" t="s">
        <v>8</v>
      </c>
      <c r="B12" s="29" t="s">
        <v>34</v>
      </c>
      <c r="C12" s="23">
        <v>4368</v>
      </c>
      <c r="D12" s="27">
        <v>2939858</v>
      </c>
      <c r="E12" s="23">
        <v>345049</v>
      </c>
      <c r="F12" s="25">
        <v>1730303</v>
      </c>
      <c r="G12" s="23">
        <v>18530</v>
      </c>
      <c r="H12" s="23">
        <v>543318</v>
      </c>
      <c r="I12" s="23">
        <v>147965</v>
      </c>
      <c r="J12" s="23">
        <v>1280290</v>
      </c>
      <c r="K12" s="23">
        <v>235738</v>
      </c>
      <c r="L12" s="23">
        <v>2425464</v>
      </c>
      <c r="M12" s="23">
        <v>113312</v>
      </c>
      <c r="N12" s="23">
        <f>4476+58454</f>
        <v>62930</v>
      </c>
    </row>
    <row r="13" spans="1:14" ht="27" customHeight="1">
      <c r="A13" s="32" t="s">
        <v>11</v>
      </c>
      <c r="B13" s="29" t="s">
        <v>35</v>
      </c>
      <c r="C13" s="23">
        <v>739425</v>
      </c>
      <c r="D13" s="27">
        <v>3942542</v>
      </c>
      <c r="E13" s="23">
        <v>362842</v>
      </c>
      <c r="F13" s="25">
        <v>2532563</v>
      </c>
      <c r="G13" s="23">
        <v>125966</v>
      </c>
      <c r="H13" s="23">
        <v>1238784</v>
      </c>
      <c r="I13" s="23">
        <v>157348</v>
      </c>
      <c r="J13" s="23">
        <v>1168915</v>
      </c>
      <c r="K13" s="23">
        <v>0</v>
      </c>
      <c r="L13" s="23">
        <v>6781081</v>
      </c>
      <c r="M13" s="23">
        <v>615314</v>
      </c>
      <c r="N13" s="23">
        <f>484287-62930-1408-91575</f>
        <v>328374</v>
      </c>
    </row>
    <row r="14" spans="1:14" ht="26.25" customHeight="1">
      <c r="A14" s="32" t="s">
        <v>9</v>
      </c>
      <c r="B14" s="29" t="s">
        <v>36</v>
      </c>
      <c r="C14" s="23"/>
      <c r="D14" s="22">
        <v>10177</v>
      </c>
      <c r="E14" s="23">
        <v>8325</v>
      </c>
      <c r="F14" s="25">
        <v>27576</v>
      </c>
      <c r="G14" s="23">
        <v>732</v>
      </c>
      <c r="H14" s="23">
        <v>5185</v>
      </c>
      <c r="I14" s="23">
        <v>7277</v>
      </c>
      <c r="J14" s="23">
        <v>42222</v>
      </c>
      <c r="K14" s="23">
        <v>0</v>
      </c>
      <c r="L14" s="23">
        <v>259003</v>
      </c>
      <c r="M14" s="23">
        <v>19078</v>
      </c>
      <c r="N14" s="23">
        <f>1408+91575</f>
        <v>92983</v>
      </c>
    </row>
    <row r="15" spans="1:14" ht="15">
      <c r="A15" s="34" t="s">
        <v>2</v>
      </c>
      <c r="B15" s="28" t="s">
        <v>37</v>
      </c>
      <c r="C15" s="23">
        <v>16704</v>
      </c>
      <c r="D15" s="22">
        <v>998219</v>
      </c>
      <c r="E15" s="23">
        <v>1064134</v>
      </c>
      <c r="F15" s="25">
        <v>419469</v>
      </c>
      <c r="G15" s="23">
        <v>40054</v>
      </c>
      <c r="H15" s="23">
        <v>11998</v>
      </c>
      <c r="I15" s="23">
        <v>113797</v>
      </c>
      <c r="J15" s="25">
        <v>264170</v>
      </c>
      <c r="K15" s="23">
        <v>0</v>
      </c>
      <c r="L15" s="23">
        <v>1783779</v>
      </c>
      <c r="M15" s="23">
        <v>128866</v>
      </c>
      <c r="N15" s="23">
        <v>278451</v>
      </c>
    </row>
    <row r="16" spans="1:14" ht="15">
      <c r="A16" s="34">
        <v>12900</v>
      </c>
      <c r="B16" s="28" t="s">
        <v>38</v>
      </c>
      <c r="C16" s="23">
        <v>-4453</v>
      </c>
      <c r="D16" s="22">
        <v>-69098</v>
      </c>
      <c r="E16" s="23">
        <v>-39820</v>
      </c>
      <c r="F16" s="24">
        <v>-29648</v>
      </c>
      <c r="G16" s="23">
        <v>-4223</v>
      </c>
      <c r="H16" s="23">
        <v>-12147</v>
      </c>
      <c r="I16" s="23">
        <v>-1905</v>
      </c>
      <c r="J16" s="25">
        <v>-13473</v>
      </c>
      <c r="K16" s="23">
        <v>-1113</v>
      </c>
      <c r="L16" s="23">
        <v>-106198</v>
      </c>
      <c r="M16" s="23">
        <v>-1976</v>
      </c>
      <c r="N16" s="23">
        <v>-27612</v>
      </c>
    </row>
    <row r="17" spans="1:14" ht="15">
      <c r="A17" s="34">
        <v>10000</v>
      </c>
      <c r="B17" s="28" t="s">
        <v>39</v>
      </c>
      <c r="C17" s="23">
        <v>1123452</v>
      </c>
      <c r="D17" s="22">
        <v>12582249</v>
      </c>
      <c r="E17" s="23">
        <v>3352288</v>
      </c>
      <c r="F17" s="24">
        <v>5658544</v>
      </c>
      <c r="G17" s="23">
        <v>271271</v>
      </c>
      <c r="H17" s="23">
        <v>2245760</v>
      </c>
      <c r="I17" s="23">
        <v>498939</v>
      </c>
      <c r="J17" s="25">
        <v>3227590</v>
      </c>
      <c r="K17" s="23">
        <v>238891</v>
      </c>
      <c r="L17" s="23">
        <v>14451294</v>
      </c>
      <c r="M17" s="23">
        <v>1098882</v>
      </c>
      <c r="N17" s="23">
        <v>2516194</v>
      </c>
    </row>
    <row r="18" spans="1:14" ht="25.5">
      <c r="A18" s="34">
        <v>23600</v>
      </c>
      <c r="B18" s="28" t="s">
        <v>40</v>
      </c>
      <c r="C18" s="23">
        <v>653294</v>
      </c>
      <c r="D18" s="22">
        <v>3159941</v>
      </c>
      <c r="E18" s="23">
        <v>457635</v>
      </c>
      <c r="F18" s="24">
        <v>1942774</v>
      </c>
      <c r="G18" s="23">
        <v>39704</v>
      </c>
      <c r="H18" s="23">
        <v>1381350</v>
      </c>
      <c r="I18" s="23">
        <v>124349</v>
      </c>
      <c r="J18" s="25">
        <v>1812733</v>
      </c>
      <c r="K18" s="23">
        <v>190819</v>
      </c>
      <c r="L18" s="23">
        <v>3766580</v>
      </c>
      <c r="M18" s="23">
        <v>109236</v>
      </c>
      <c r="N18" s="23">
        <v>685835</v>
      </c>
    </row>
    <row r="19" spans="1:14" ht="38.25">
      <c r="A19" s="34">
        <v>23602</v>
      </c>
      <c r="B19" s="30" t="s">
        <v>41</v>
      </c>
      <c r="C19" s="23">
        <v>567985</v>
      </c>
      <c r="D19" s="22">
        <v>2341038</v>
      </c>
      <c r="E19" s="23">
        <v>0</v>
      </c>
      <c r="F19" s="26">
        <v>0</v>
      </c>
      <c r="G19" s="23">
        <v>0</v>
      </c>
      <c r="H19" s="23">
        <v>1368896</v>
      </c>
      <c r="I19" s="23">
        <v>57634</v>
      </c>
      <c r="J19" s="25">
        <v>0</v>
      </c>
      <c r="K19" s="23">
        <v>190819</v>
      </c>
      <c r="L19" s="23">
        <v>3236710</v>
      </c>
      <c r="M19" s="23">
        <v>0</v>
      </c>
      <c r="N19" s="23">
        <v>0</v>
      </c>
    </row>
    <row r="20" spans="1:14" ht="15">
      <c r="A20" s="34">
        <v>23800</v>
      </c>
      <c r="B20" s="28" t="s">
        <v>42</v>
      </c>
      <c r="C20" s="23">
        <v>389621</v>
      </c>
      <c r="D20" s="22">
        <v>7643062</v>
      </c>
      <c r="E20" s="23">
        <f>E21+E24</f>
        <v>2471233</v>
      </c>
      <c r="F20" s="24">
        <v>2652037</v>
      </c>
      <c r="G20" s="23">
        <v>144752</v>
      </c>
      <c r="H20" s="23">
        <v>563367</v>
      </c>
      <c r="I20" s="23">
        <v>303447</v>
      </c>
      <c r="J20" s="25">
        <v>751699</v>
      </c>
      <c r="K20" s="23">
        <v>0</v>
      </c>
      <c r="L20" s="23">
        <v>7703725</v>
      </c>
      <c r="M20" s="23">
        <v>778634</v>
      </c>
      <c r="N20" s="23">
        <v>1627474</v>
      </c>
    </row>
    <row r="21" spans="1:16" ht="15">
      <c r="A21" s="34">
        <v>23810</v>
      </c>
      <c r="B21" s="28" t="s">
        <v>43</v>
      </c>
      <c r="C21" s="23">
        <v>364688</v>
      </c>
      <c r="D21" s="22">
        <v>5042587</v>
      </c>
      <c r="E21" s="23">
        <f>E22+E23</f>
        <v>1156595</v>
      </c>
      <c r="F21" s="24">
        <v>1625728</v>
      </c>
      <c r="G21" s="23">
        <v>37121</v>
      </c>
      <c r="H21" s="23">
        <v>333564</v>
      </c>
      <c r="I21" s="23">
        <v>171802</v>
      </c>
      <c r="J21" s="25">
        <v>330960</v>
      </c>
      <c r="K21" s="23">
        <v>0</v>
      </c>
      <c r="L21" s="23">
        <v>4722429</v>
      </c>
      <c r="M21" s="23">
        <v>233236</v>
      </c>
      <c r="N21" s="23">
        <v>598326</v>
      </c>
      <c r="P21" s="9"/>
    </row>
    <row r="22" spans="1:14" ht="15">
      <c r="A22" s="34">
        <v>23816</v>
      </c>
      <c r="B22" s="29" t="s">
        <v>45</v>
      </c>
      <c r="C22" s="23">
        <v>1925</v>
      </c>
      <c r="D22" s="22">
        <v>3250017</v>
      </c>
      <c r="E22" s="23">
        <v>346731</v>
      </c>
      <c r="F22" s="24">
        <v>583579</v>
      </c>
      <c r="G22" s="23">
        <v>9595</v>
      </c>
      <c r="H22" s="23">
        <v>88120</v>
      </c>
      <c r="I22" s="23">
        <v>38974</v>
      </c>
      <c r="J22" s="25">
        <v>136883</v>
      </c>
      <c r="K22" s="23">
        <v>0</v>
      </c>
      <c r="L22" s="23">
        <v>1877483</v>
      </c>
      <c r="M22" s="23">
        <v>68248</v>
      </c>
      <c r="N22" s="23">
        <v>85106</v>
      </c>
    </row>
    <row r="23" spans="1:14" ht="15">
      <c r="A23" s="34" t="s">
        <v>6</v>
      </c>
      <c r="B23" s="29" t="s">
        <v>44</v>
      </c>
      <c r="C23" s="23">
        <v>362763</v>
      </c>
      <c r="D23" s="22">
        <v>1792570</v>
      </c>
      <c r="E23" s="23">
        <v>809864</v>
      </c>
      <c r="F23" s="25">
        <v>1042149</v>
      </c>
      <c r="G23" s="23">
        <v>27526</v>
      </c>
      <c r="H23" s="23">
        <v>245444</v>
      </c>
      <c r="I23" s="23">
        <v>132828</v>
      </c>
      <c r="J23" s="23">
        <v>194077</v>
      </c>
      <c r="K23" s="23">
        <v>0</v>
      </c>
      <c r="L23" s="23">
        <f>+L21-L22</f>
        <v>2844946</v>
      </c>
      <c r="M23" s="23">
        <v>164988</v>
      </c>
      <c r="N23" s="23">
        <f>598326-85106</f>
        <v>513220</v>
      </c>
    </row>
    <row r="24" spans="1:16" ht="15">
      <c r="A24" s="34">
        <v>23820</v>
      </c>
      <c r="B24" s="28" t="s">
        <v>46</v>
      </c>
      <c r="C24" s="23">
        <v>24933</v>
      </c>
      <c r="D24" s="22">
        <v>2600475</v>
      </c>
      <c r="E24" s="23">
        <f>E25+E26</f>
        <v>1314638</v>
      </c>
      <c r="F24" s="24">
        <v>1026309</v>
      </c>
      <c r="G24" s="23">
        <v>107631</v>
      </c>
      <c r="H24" s="23">
        <v>229803</v>
      </c>
      <c r="I24" s="23">
        <v>131645</v>
      </c>
      <c r="J24" s="25">
        <v>420739</v>
      </c>
      <c r="K24" s="23">
        <v>0</v>
      </c>
      <c r="L24" s="23">
        <v>2981296</v>
      </c>
      <c r="M24" s="23">
        <v>545398</v>
      </c>
      <c r="N24" s="23">
        <v>1029148</v>
      </c>
      <c r="P24" s="9"/>
    </row>
    <row r="25" spans="1:14" ht="15">
      <c r="A25" s="34">
        <v>23826</v>
      </c>
      <c r="B25" s="29" t="s">
        <v>48</v>
      </c>
      <c r="C25" s="23">
        <v>9562</v>
      </c>
      <c r="D25" s="22">
        <v>2395211</v>
      </c>
      <c r="E25" s="23">
        <v>1060724</v>
      </c>
      <c r="F25" s="24">
        <v>761265</v>
      </c>
      <c r="G25" s="23">
        <v>98608</v>
      </c>
      <c r="H25" s="23">
        <v>49248</v>
      </c>
      <c r="I25" s="23">
        <v>67434</v>
      </c>
      <c r="J25" s="25">
        <v>239911</v>
      </c>
      <c r="K25" s="23">
        <v>0</v>
      </c>
      <c r="L25" s="23">
        <v>2291086</v>
      </c>
      <c r="M25" s="23">
        <v>370900</v>
      </c>
      <c r="N25" s="23">
        <v>717606</v>
      </c>
    </row>
    <row r="26" spans="1:14" ht="15">
      <c r="A26" s="34" t="s">
        <v>7</v>
      </c>
      <c r="B26" s="29" t="s">
        <v>44</v>
      </c>
      <c r="C26" s="23">
        <v>15371</v>
      </c>
      <c r="D26" s="22">
        <v>205264</v>
      </c>
      <c r="E26" s="23">
        <v>253914</v>
      </c>
      <c r="F26" s="25">
        <v>265044</v>
      </c>
      <c r="G26" s="23">
        <v>9023</v>
      </c>
      <c r="H26" s="23">
        <v>180555</v>
      </c>
      <c r="I26" s="23">
        <v>64211</v>
      </c>
      <c r="J26" s="23">
        <v>180828</v>
      </c>
      <c r="K26" s="23">
        <v>0</v>
      </c>
      <c r="L26" s="23">
        <f>+L24-L25</f>
        <v>690210</v>
      </c>
      <c r="M26" s="23">
        <v>174498</v>
      </c>
      <c r="N26" s="23">
        <f>1029148-717606</f>
        <v>311542</v>
      </c>
    </row>
    <row r="27" spans="1:14" ht="15">
      <c r="A27" s="34">
        <v>24200</v>
      </c>
      <c r="B27" s="28" t="s">
        <v>47</v>
      </c>
      <c r="C27" s="23"/>
      <c r="D27" s="22">
        <v>488549</v>
      </c>
      <c r="E27" s="23">
        <v>40421</v>
      </c>
      <c r="F27" s="24">
        <v>73020</v>
      </c>
      <c r="G27" s="23">
        <v>22838</v>
      </c>
      <c r="H27" s="23"/>
      <c r="I27" s="23">
        <v>0</v>
      </c>
      <c r="J27" s="25">
        <v>0</v>
      </c>
      <c r="K27" s="23">
        <v>0</v>
      </c>
      <c r="L27" s="23">
        <v>279853</v>
      </c>
      <c r="M27" s="23">
        <v>367</v>
      </c>
      <c r="N27" s="23">
        <v>3664</v>
      </c>
    </row>
    <row r="28" spans="1:14" ht="15">
      <c r="A28" s="34">
        <v>25600</v>
      </c>
      <c r="B28" s="28" t="s">
        <v>49</v>
      </c>
      <c r="C28" s="23">
        <v>244</v>
      </c>
      <c r="D28" s="22">
        <v>942236</v>
      </c>
      <c r="E28" s="23">
        <v>241256</v>
      </c>
      <c r="F28" s="24">
        <v>341215</v>
      </c>
      <c r="G28" s="23">
        <v>44390</v>
      </c>
      <c r="H28" s="23">
        <v>1161</v>
      </c>
      <c r="I28" s="23">
        <v>42409</v>
      </c>
      <c r="J28" s="25">
        <v>202126</v>
      </c>
      <c r="K28" s="23">
        <v>27568</v>
      </c>
      <c r="L28" s="23">
        <v>1212430</v>
      </c>
      <c r="M28" s="23">
        <v>111542</v>
      </c>
      <c r="N28" s="23">
        <v>155112</v>
      </c>
    </row>
    <row r="29" spans="1:14" ht="15">
      <c r="A29" s="34">
        <v>25610</v>
      </c>
      <c r="B29" s="29" t="s">
        <v>50</v>
      </c>
      <c r="C29" s="23"/>
      <c r="D29" s="22">
        <v>569712</v>
      </c>
      <c r="E29" s="23">
        <v>137267</v>
      </c>
      <c r="F29" s="24">
        <v>234110</v>
      </c>
      <c r="G29" s="23">
        <v>34347</v>
      </c>
      <c r="H29" s="23"/>
      <c r="I29" s="23">
        <v>31000</v>
      </c>
      <c r="J29" s="25">
        <v>184908</v>
      </c>
      <c r="K29" s="23">
        <v>20000</v>
      </c>
      <c r="L29" s="23">
        <v>154414</v>
      </c>
      <c r="M29" s="23">
        <v>84720</v>
      </c>
      <c r="N29" s="23">
        <v>126708</v>
      </c>
    </row>
    <row r="30" spans="1:14" ht="15">
      <c r="A30" s="34">
        <v>20000</v>
      </c>
      <c r="B30" s="28" t="s">
        <v>51</v>
      </c>
      <c r="C30" s="23">
        <v>1123452</v>
      </c>
      <c r="D30" s="22">
        <v>12582249</v>
      </c>
      <c r="E30" s="23">
        <v>3352288</v>
      </c>
      <c r="F30" s="24">
        <v>5658544</v>
      </c>
      <c r="G30" s="23">
        <v>271271</v>
      </c>
      <c r="H30" s="23">
        <v>2245760</v>
      </c>
      <c r="I30" s="23">
        <v>498939</v>
      </c>
      <c r="J30" s="25">
        <v>3227590</v>
      </c>
      <c r="K30" s="23">
        <v>238891</v>
      </c>
      <c r="L30" s="23">
        <f>+L17</f>
        <v>14451294</v>
      </c>
      <c r="M30" s="23">
        <v>1098882</v>
      </c>
      <c r="N30" s="23">
        <v>2516194</v>
      </c>
    </row>
    <row r="33" spans="1:14" ht="15">
      <c r="A33" s="34" t="s">
        <v>0</v>
      </c>
      <c r="B33" s="28" t="s">
        <v>52</v>
      </c>
      <c r="C33" s="13">
        <v>67974</v>
      </c>
      <c r="D33" s="12">
        <v>126435</v>
      </c>
      <c r="E33" s="13">
        <v>9778</v>
      </c>
      <c r="F33" s="15">
        <v>61175</v>
      </c>
      <c r="G33" s="13">
        <v>1675</v>
      </c>
      <c r="H33" s="13">
        <v>568244</v>
      </c>
      <c r="I33" s="13">
        <v>14635</v>
      </c>
      <c r="J33" s="14">
        <v>0</v>
      </c>
      <c r="K33" s="13">
        <v>126</v>
      </c>
      <c r="L33" s="13">
        <v>452243</v>
      </c>
      <c r="M33" s="13">
        <v>55360</v>
      </c>
      <c r="N33" s="13">
        <v>19547</v>
      </c>
    </row>
    <row r="34" spans="1:14" ht="15">
      <c r="A34" s="34" t="s">
        <v>1</v>
      </c>
      <c r="B34" s="28" t="s">
        <v>53</v>
      </c>
      <c r="C34" s="13">
        <v>219024</v>
      </c>
      <c r="D34" s="12">
        <v>277211</v>
      </c>
      <c r="E34" s="13">
        <v>412</v>
      </c>
      <c r="F34" s="15">
        <v>3880</v>
      </c>
      <c r="G34" s="13"/>
      <c r="H34" s="13">
        <v>136564</v>
      </c>
      <c r="I34" s="13">
        <v>0</v>
      </c>
      <c r="J34" s="14">
        <v>0</v>
      </c>
      <c r="K34" s="13">
        <v>0</v>
      </c>
      <c r="L34" s="13">
        <v>289375</v>
      </c>
      <c r="M34" s="13">
        <v>4911</v>
      </c>
      <c r="N34" s="13">
        <v>19852</v>
      </c>
    </row>
    <row r="36" spans="1:14" ht="12.75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</row>
    <row r="37" spans="1:14" ht="57.75" customHeight="1">
      <c r="A37" s="35"/>
      <c r="B37" s="41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3"/>
    </row>
    <row r="38" spans="1:14" ht="15">
      <c r="A38" s="36"/>
      <c r="B38" s="31" t="s">
        <v>55</v>
      </c>
      <c r="C38" s="14">
        <v>3355</v>
      </c>
      <c r="D38" s="18">
        <v>2144697.1062600045</v>
      </c>
      <c r="E38" s="14">
        <v>20713</v>
      </c>
      <c r="F38" s="16">
        <v>1141960.126</v>
      </c>
      <c r="G38" s="19">
        <v>9253</v>
      </c>
      <c r="H38" s="14">
        <v>468001</v>
      </c>
      <c r="I38" s="19">
        <v>93012</v>
      </c>
      <c r="J38" s="19">
        <v>1095961</v>
      </c>
      <c r="K38" s="14">
        <v>236396</v>
      </c>
      <c r="L38" s="14">
        <v>2109152</v>
      </c>
      <c r="M38" s="20">
        <v>43098</v>
      </c>
      <c r="N38" s="14">
        <v>7801</v>
      </c>
    </row>
    <row r="39" spans="1:14" ht="15">
      <c r="A39" s="36"/>
      <c r="B39" s="31" t="s">
        <v>56</v>
      </c>
      <c r="C39" s="14">
        <v>701</v>
      </c>
      <c r="D39" s="18">
        <v>447674.7919999998</v>
      </c>
      <c r="E39" s="14">
        <v>265695</v>
      </c>
      <c r="F39" s="17">
        <v>404150.135</v>
      </c>
      <c r="G39" s="14">
        <v>915</v>
      </c>
      <c r="H39" s="14">
        <v>69819</v>
      </c>
      <c r="I39" s="14">
        <v>5775</v>
      </c>
      <c r="J39" s="14">
        <v>41098</v>
      </c>
      <c r="K39" s="14">
        <v>0</v>
      </c>
      <c r="L39" s="21">
        <v>265983</v>
      </c>
      <c r="M39" s="20">
        <v>20483</v>
      </c>
      <c r="N39" s="14">
        <v>19199</v>
      </c>
    </row>
    <row r="40" spans="1:14" ht="15">
      <c r="A40" s="36"/>
      <c r="B40" s="31" t="s">
        <v>57</v>
      </c>
      <c r="C40" s="14">
        <v>307</v>
      </c>
      <c r="D40" s="18">
        <v>316449.3015200001</v>
      </c>
      <c r="E40" s="14">
        <v>67885</v>
      </c>
      <c r="F40" s="17">
        <v>188122.988</v>
      </c>
      <c r="G40" s="14">
        <v>7502</v>
      </c>
      <c r="H40" s="14">
        <v>4349</v>
      </c>
      <c r="I40" s="14">
        <v>54517</v>
      </c>
      <c r="J40" s="14">
        <v>147743</v>
      </c>
      <c r="K40" s="14">
        <v>0</v>
      </c>
      <c r="L40" s="14">
        <v>221293</v>
      </c>
      <c r="M40" s="20">
        <v>49434</v>
      </c>
      <c r="N40" s="14">
        <v>26138</v>
      </c>
    </row>
    <row r="42" spans="2:14" ht="12.75">
      <c r="B42" s="46" t="s">
        <v>14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spans="2:14" ht="26.25" customHeight="1">
      <c r="B43" s="47" t="s">
        <v>15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</row>
    <row r="44" spans="2:14" ht="12.75">
      <c r="B44" s="46" t="s">
        <v>12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2:14" ht="12.75">
      <c r="B45" s="46" t="s">
        <v>13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</sheetData>
  <mergeCells count="10">
    <mergeCell ref="B42:N42"/>
    <mergeCell ref="B43:N43"/>
    <mergeCell ref="B44:N44"/>
    <mergeCell ref="B45:N45"/>
    <mergeCell ref="G1:N1"/>
    <mergeCell ref="A36:N36"/>
    <mergeCell ref="B37:N37"/>
    <mergeCell ref="G2:N2"/>
    <mergeCell ref="B4:N4"/>
    <mergeCell ref="B5:N5"/>
  </mergeCells>
  <printOptions/>
  <pageMargins left="0.57" right="0.39" top="0.36" bottom="0.46" header="0.23" footer="0.36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5" zoomScaleNormal="75" zoomScaleSheetLayoutView="100" workbookViewId="0" topLeftCell="A1">
      <selection activeCell="F34" sqref="F34"/>
    </sheetView>
  </sheetViews>
  <sheetFormatPr defaultColWidth="9.140625" defaultRowHeight="12.75"/>
  <cols>
    <col min="1" max="1" width="40.57421875" style="7" customWidth="1"/>
    <col min="2" max="2" width="15.7109375" style="7" customWidth="1"/>
    <col min="3" max="13" width="15.7109375" style="6" customWidth="1"/>
    <col min="14" max="22" width="8.8515625" style="6" customWidth="1"/>
    <col min="23" max="23" width="10.7109375" style="6" customWidth="1"/>
    <col min="24" max="16384" width="8.8515625" style="6" customWidth="1"/>
  </cols>
  <sheetData>
    <row r="1" spans="1:13" ht="12.75">
      <c r="A1" s="4"/>
      <c r="B1" s="4"/>
      <c r="C1" s="5"/>
      <c r="D1" s="5"/>
      <c r="E1" s="5"/>
      <c r="F1" s="37"/>
      <c r="G1" s="37"/>
      <c r="H1" s="37"/>
      <c r="I1" s="37"/>
      <c r="J1" s="37"/>
      <c r="K1" s="37"/>
      <c r="L1" s="37"/>
      <c r="M1" s="37"/>
    </row>
    <row r="2" spans="6:13" ht="12.75">
      <c r="F2" s="44"/>
      <c r="G2" s="44"/>
      <c r="H2" s="44"/>
      <c r="I2" s="44"/>
      <c r="J2" s="44"/>
      <c r="K2" s="44"/>
      <c r="L2" s="44"/>
      <c r="M2" s="44"/>
    </row>
    <row r="4" spans="1:13" s="2" customFormat="1" ht="15.75">
      <c r="A4" s="45" t="s">
        <v>87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s="2" customFormat="1" ht="15.75">
      <c r="A5" s="45" t="s">
        <v>58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7" spans="1:13" ht="122.25" customHeight="1">
      <c r="A7" s="8"/>
      <c r="B7" s="10" t="s">
        <v>19</v>
      </c>
      <c r="C7" s="10" t="s">
        <v>16</v>
      </c>
      <c r="D7" s="11" t="s">
        <v>17</v>
      </c>
      <c r="E7" s="10" t="s">
        <v>18</v>
      </c>
      <c r="F7" s="10" t="s">
        <v>20</v>
      </c>
      <c r="G7" s="10" t="s">
        <v>21</v>
      </c>
      <c r="H7" s="10" t="s">
        <v>22</v>
      </c>
      <c r="I7" s="10" t="s">
        <v>23</v>
      </c>
      <c r="J7" s="10" t="s">
        <v>24</v>
      </c>
      <c r="K7" s="10" t="s">
        <v>25</v>
      </c>
      <c r="L7" s="10" t="s">
        <v>26</v>
      </c>
      <c r="M7" s="10" t="s">
        <v>27</v>
      </c>
    </row>
    <row r="8" spans="1:13" ht="25.5">
      <c r="A8" s="28" t="s">
        <v>59</v>
      </c>
      <c r="B8" s="23">
        <v>324004</v>
      </c>
      <c r="C8" s="22">
        <v>3463010</v>
      </c>
      <c r="D8" s="23">
        <f>D9+D10</f>
        <v>812128</v>
      </c>
      <c r="E8" s="24">
        <v>552805</v>
      </c>
      <c r="F8" s="23">
        <v>42942</v>
      </c>
      <c r="G8" s="23">
        <v>412767</v>
      </c>
      <c r="H8" s="23">
        <v>14230</v>
      </c>
      <c r="I8" s="25">
        <v>256010</v>
      </c>
      <c r="J8" s="23">
        <v>2982</v>
      </c>
      <c r="K8" s="23">
        <v>1859716</v>
      </c>
      <c r="L8" s="23">
        <v>100367</v>
      </c>
      <c r="M8" s="23">
        <v>1533292</v>
      </c>
    </row>
    <row r="9" spans="1:13" ht="25.5">
      <c r="A9" s="29" t="s">
        <v>60</v>
      </c>
      <c r="B9" s="23">
        <v>324004</v>
      </c>
      <c r="C9" s="22">
        <v>1116577</v>
      </c>
      <c r="D9" s="23">
        <v>529836</v>
      </c>
      <c r="E9" s="25">
        <v>261579</v>
      </c>
      <c r="F9" s="23">
        <v>21683</v>
      </c>
      <c r="G9" s="23">
        <v>257168</v>
      </c>
      <c r="H9" s="23">
        <v>14230</v>
      </c>
      <c r="I9" s="25">
        <v>100975</v>
      </c>
      <c r="J9" s="23">
        <v>2982</v>
      </c>
      <c r="K9" s="23">
        <f>+K8-K10</f>
        <v>1023865</v>
      </c>
      <c r="L9" s="23">
        <v>21486</v>
      </c>
      <c r="M9" s="23">
        <f>221250+805336+49970</f>
        <v>1076556</v>
      </c>
    </row>
    <row r="10" spans="1:13" ht="15">
      <c r="A10" s="29" t="s">
        <v>61</v>
      </c>
      <c r="B10" s="23"/>
      <c r="C10" s="22">
        <v>2346433</v>
      </c>
      <c r="D10" s="23">
        <v>282292</v>
      </c>
      <c r="E10" s="25">
        <v>291226</v>
      </c>
      <c r="F10" s="23">
        <v>21259</v>
      </c>
      <c r="G10" s="23">
        <v>0</v>
      </c>
      <c r="H10" s="23">
        <v>0</v>
      </c>
      <c r="I10" s="25">
        <v>155035</v>
      </c>
      <c r="J10" s="23">
        <v>0</v>
      </c>
      <c r="K10" s="23">
        <v>835851</v>
      </c>
      <c r="L10" s="23">
        <v>78881</v>
      </c>
      <c r="M10" s="23">
        <f>123621+333115</f>
        <v>456736</v>
      </c>
    </row>
    <row r="11" spans="1:13" ht="15">
      <c r="A11" s="28" t="s">
        <v>62</v>
      </c>
      <c r="B11" s="23">
        <v>743793</v>
      </c>
      <c r="C11" s="22">
        <v>6892577</v>
      </c>
      <c r="D11" s="23">
        <f>D12+D13+D14</f>
        <v>716216</v>
      </c>
      <c r="E11" s="26">
        <v>4290442</v>
      </c>
      <c r="F11" s="23">
        <v>145228</v>
      </c>
      <c r="G11" s="23">
        <v>1787287</v>
      </c>
      <c r="H11" s="23">
        <v>312590</v>
      </c>
      <c r="I11" s="25">
        <v>2491427</v>
      </c>
      <c r="J11" s="23">
        <v>235738</v>
      </c>
      <c r="K11" s="23">
        <v>9465548</v>
      </c>
      <c r="L11" s="23">
        <v>747704</v>
      </c>
      <c r="M11" s="23">
        <v>484287</v>
      </c>
    </row>
    <row r="12" spans="1:13" ht="15">
      <c r="A12" s="29" t="s">
        <v>63</v>
      </c>
      <c r="B12" s="23">
        <v>4368</v>
      </c>
      <c r="C12" s="27">
        <v>2939858</v>
      </c>
      <c r="D12" s="23">
        <v>345049</v>
      </c>
      <c r="E12" s="25">
        <v>1730303</v>
      </c>
      <c r="F12" s="23">
        <v>18530</v>
      </c>
      <c r="G12" s="23">
        <v>543318</v>
      </c>
      <c r="H12" s="23">
        <v>147965</v>
      </c>
      <c r="I12" s="23">
        <v>1280290</v>
      </c>
      <c r="J12" s="23">
        <v>235738</v>
      </c>
      <c r="K12" s="23">
        <v>2425464</v>
      </c>
      <c r="L12" s="23">
        <v>113312</v>
      </c>
      <c r="M12" s="23">
        <f>4476+58454</f>
        <v>62930</v>
      </c>
    </row>
    <row r="13" spans="1:13" ht="27" customHeight="1">
      <c r="A13" s="29" t="s">
        <v>64</v>
      </c>
      <c r="B13" s="23">
        <v>739425</v>
      </c>
      <c r="C13" s="27">
        <v>3942542</v>
      </c>
      <c r="D13" s="23">
        <v>362842</v>
      </c>
      <c r="E13" s="25">
        <v>2532563</v>
      </c>
      <c r="F13" s="23">
        <v>125966</v>
      </c>
      <c r="G13" s="23">
        <v>1238784</v>
      </c>
      <c r="H13" s="23">
        <v>157348</v>
      </c>
      <c r="I13" s="23">
        <v>1168915</v>
      </c>
      <c r="J13" s="23">
        <v>0</v>
      </c>
      <c r="K13" s="23">
        <v>6781081</v>
      </c>
      <c r="L13" s="23">
        <v>615314</v>
      </c>
      <c r="M13" s="23">
        <f>484287-62930-1408-91575</f>
        <v>328374</v>
      </c>
    </row>
    <row r="14" spans="1:13" ht="26.25" customHeight="1">
      <c r="A14" s="29" t="s">
        <v>65</v>
      </c>
      <c r="B14" s="23"/>
      <c r="C14" s="22">
        <v>10177</v>
      </c>
      <c r="D14" s="23">
        <v>8325</v>
      </c>
      <c r="E14" s="25">
        <v>27576</v>
      </c>
      <c r="F14" s="23">
        <v>732</v>
      </c>
      <c r="G14" s="23">
        <v>5185</v>
      </c>
      <c r="H14" s="23">
        <v>7277</v>
      </c>
      <c r="I14" s="23">
        <v>42222</v>
      </c>
      <c r="J14" s="23">
        <v>0</v>
      </c>
      <c r="K14" s="23">
        <v>259003</v>
      </c>
      <c r="L14" s="23">
        <v>19078</v>
      </c>
      <c r="M14" s="23">
        <f>1408+91575</f>
        <v>92983</v>
      </c>
    </row>
    <row r="15" spans="1:13" ht="15">
      <c r="A15" s="28" t="s">
        <v>66</v>
      </c>
      <c r="B15" s="23">
        <v>16704</v>
      </c>
      <c r="C15" s="22">
        <v>998219</v>
      </c>
      <c r="D15" s="23">
        <v>1064134</v>
      </c>
      <c r="E15" s="25">
        <v>419469</v>
      </c>
      <c r="F15" s="23">
        <v>40054</v>
      </c>
      <c r="G15" s="23">
        <v>11998</v>
      </c>
      <c r="H15" s="23">
        <v>113797</v>
      </c>
      <c r="I15" s="25">
        <v>264170</v>
      </c>
      <c r="J15" s="23">
        <v>0</v>
      </c>
      <c r="K15" s="23">
        <v>1783779</v>
      </c>
      <c r="L15" s="23">
        <v>128866</v>
      </c>
      <c r="M15" s="23">
        <v>278451</v>
      </c>
    </row>
    <row r="16" spans="1:13" ht="15">
      <c r="A16" s="28" t="s">
        <v>67</v>
      </c>
      <c r="B16" s="23">
        <v>-4453</v>
      </c>
      <c r="C16" s="22">
        <v>-69098</v>
      </c>
      <c r="D16" s="23">
        <v>-39820</v>
      </c>
      <c r="E16" s="24">
        <v>-29648</v>
      </c>
      <c r="F16" s="23">
        <v>-4223</v>
      </c>
      <c r="G16" s="23">
        <v>-12147</v>
      </c>
      <c r="H16" s="23">
        <v>-1905</v>
      </c>
      <c r="I16" s="25">
        <v>-13473</v>
      </c>
      <c r="J16" s="23">
        <v>-1113</v>
      </c>
      <c r="K16" s="23">
        <v>-106198</v>
      </c>
      <c r="L16" s="23">
        <v>-1976</v>
      </c>
      <c r="M16" s="23">
        <v>-27612</v>
      </c>
    </row>
    <row r="17" spans="1:13" ht="15">
      <c r="A17" s="28" t="s">
        <v>68</v>
      </c>
      <c r="B17" s="23">
        <v>1123452</v>
      </c>
      <c r="C17" s="22">
        <v>12582249</v>
      </c>
      <c r="D17" s="23">
        <v>3352288</v>
      </c>
      <c r="E17" s="24">
        <v>5658544</v>
      </c>
      <c r="F17" s="23">
        <v>271271</v>
      </c>
      <c r="G17" s="23">
        <v>2245760</v>
      </c>
      <c r="H17" s="23">
        <v>498939</v>
      </c>
      <c r="I17" s="25">
        <v>3227590</v>
      </c>
      <c r="J17" s="23">
        <v>238891</v>
      </c>
      <c r="K17" s="23">
        <v>14451294</v>
      </c>
      <c r="L17" s="23">
        <v>1098882</v>
      </c>
      <c r="M17" s="23">
        <v>2516194</v>
      </c>
    </row>
    <row r="18" spans="1:13" ht="25.5">
      <c r="A18" s="28" t="s">
        <v>69</v>
      </c>
      <c r="B18" s="23">
        <v>653294</v>
      </c>
      <c r="C18" s="22">
        <v>3159941</v>
      </c>
      <c r="D18" s="23">
        <v>457635</v>
      </c>
      <c r="E18" s="24">
        <v>1942774</v>
      </c>
      <c r="F18" s="23">
        <v>39704</v>
      </c>
      <c r="G18" s="23">
        <v>1381350</v>
      </c>
      <c r="H18" s="23">
        <v>124349</v>
      </c>
      <c r="I18" s="25">
        <v>1812733</v>
      </c>
      <c r="J18" s="23">
        <v>190819</v>
      </c>
      <c r="K18" s="23">
        <v>3766580</v>
      </c>
      <c r="L18" s="23">
        <v>109236</v>
      </c>
      <c r="M18" s="23">
        <v>685835</v>
      </c>
    </row>
    <row r="19" spans="1:13" ht="25.5">
      <c r="A19" s="30" t="s">
        <v>70</v>
      </c>
      <c r="B19" s="23">
        <v>567985</v>
      </c>
      <c r="C19" s="22">
        <v>2341038</v>
      </c>
      <c r="D19" s="23"/>
      <c r="E19" s="26">
        <v>0</v>
      </c>
      <c r="F19" s="23"/>
      <c r="G19" s="23">
        <v>1368896</v>
      </c>
      <c r="H19" s="23">
        <v>57634</v>
      </c>
      <c r="I19" s="25">
        <v>0</v>
      </c>
      <c r="J19" s="23">
        <v>190819</v>
      </c>
      <c r="K19" s="23">
        <v>3236710</v>
      </c>
      <c r="L19" s="23"/>
      <c r="M19" s="23"/>
    </row>
    <row r="20" spans="1:13" ht="15">
      <c r="A20" s="28" t="s">
        <v>71</v>
      </c>
      <c r="B20" s="23">
        <v>389621</v>
      </c>
      <c r="C20" s="22">
        <v>7643062</v>
      </c>
      <c r="D20" s="23">
        <f>D21+D24</f>
        <v>2471233</v>
      </c>
      <c r="E20" s="24">
        <v>2652037</v>
      </c>
      <c r="F20" s="23">
        <v>144752</v>
      </c>
      <c r="G20" s="23">
        <v>563367</v>
      </c>
      <c r="H20" s="23">
        <v>303447</v>
      </c>
      <c r="I20" s="25">
        <v>751699</v>
      </c>
      <c r="J20" s="23">
        <v>0</v>
      </c>
      <c r="K20" s="23">
        <v>7703725</v>
      </c>
      <c r="L20" s="23">
        <v>778634</v>
      </c>
      <c r="M20" s="23">
        <v>1627474</v>
      </c>
    </row>
    <row r="21" spans="1:15" ht="15">
      <c r="A21" s="28" t="s">
        <v>72</v>
      </c>
      <c r="B21" s="23">
        <v>364688</v>
      </c>
      <c r="C21" s="22">
        <v>5042587</v>
      </c>
      <c r="D21" s="23">
        <f>D22+D23</f>
        <v>1156595</v>
      </c>
      <c r="E21" s="24">
        <v>1625728</v>
      </c>
      <c r="F21" s="23">
        <v>37121</v>
      </c>
      <c r="G21" s="23">
        <v>333564</v>
      </c>
      <c r="H21" s="23">
        <v>171802</v>
      </c>
      <c r="I21" s="25">
        <v>330960</v>
      </c>
      <c r="J21" s="23">
        <v>0</v>
      </c>
      <c r="K21" s="23">
        <v>4722429</v>
      </c>
      <c r="L21" s="23">
        <v>233236</v>
      </c>
      <c r="M21" s="23">
        <v>598326</v>
      </c>
      <c r="O21" s="9"/>
    </row>
    <row r="22" spans="1:13" ht="15">
      <c r="A22" s="29" t="s">
        <v>73</v>
      </c>
      <c r="B22" s="23">
        <v>1925</v>
      </c>
      <c r="C22" s="22">
        <v>3250017</v>
      </c>
      <c r="D22" s="23">
        <v>346731</v>
      </c>
      <c r="E22" s="24">
        <v>583579</v>
      </c>
      <c r="F22" s="23">
        <v>9595</v>
      </c>
      <c r="G22" s="23">
        <v>88120</v>
      </c>
      <c r="H22" s="23">
        <v>38974</v>
      </c>
      <c r="I22" s="25">
        <v>136883</v>
      </c>
      <c r="J22" s="23">
        <v>0</v>
      </c>
      <c r="K22" s="23">
        <v>1877483</v>
      </c>
      <c r="L22" s="23">
        <v>68248</v>
      </c>
      <c r="M22" s="23">
        <v>85106</v>
      </c>
    </row>
    <row r="23" spans="1:13" ht="15">
      <c r="A23" s="29" t="s">
        <v>74</v>
      </c>
      <c r="B23" s="23">
        <v>362763</v>
      </c>
      <c r="C23" s="22">
        <v>1792570</v>
      </c>
      <c r="D23" s="23">
        <v>809864</v>
      </c>
      <c r="E23" s="25">
        <v>1042149</v>
      </c>
      <c r="F23" s="23">
        <v>27526</v>
      </c>
      <c r="G23" s="23">
        <v>245444</v>
      </c>
      <c r="H23" s="23">
        <v>132828</v>
      </c>
      <c r="I23" s="23">
        <v>194077</v>
      </c>
      <c r="J23" s="23">
        <v>0</v>
      </c>
      <c r="K23" s="23">
        <f>+K21-K22</f>
        <v>2844946</v>
      </c>
      <c r="L23" s="23">
        <v>164988</v>
      </c>
      <c r="M23" s="23">
        <f>598326-85106</f>
        <v>513220</v>
      </c>
    </row>
    <row r="24" spans="1:15" ht="15">
      <c r="A24" s="28" t="s">
        <v>75</v>
      </c>
      <c r="B24" s="23">
        <v>24933</v>
      </c>
      <c r="C24" s="22">
        <v>2600475</v>
      </c>
      <c r="D24" s="23">
        <f>D25+D26</f>
        <v>1314638</v>
      </c>
      <c r="E24" s="24">
        <v>1026309</v>
      </c>
      <c r="F24" s="23">
        <v>107631</v>
      </c>
      <c r="G24" s="23">
        <v>229803</v>
      </c>
      <c r="H24" s="23">
        <v>131645</v>
      </c>
      <c r="I24" s="25">
        <v>420739</v>
      </c>
      <c r="J24" s="23">
        <v>0</v>
      </c>
      <c r="K24" s="23">
        <v>2981296</v>
      </c>
      <c r="L24" s="23">
        <v>545398</v>
      </c>
      <c r="M24" s="23">
        <v>1029148</v>
      </c>
      <c r="O24" s="9"/>
    </row>
    <row r="25" spans="1:13" ht="15">
      <c r="A25" s="29" t="s">
        <v>73</v>
      </c>
      <c r="B25" s="23">
        <v>9562</v>
      </c>
      <c r="C25" s="22">
        <v>2395211</v>
      </c>
      <c r="D25" s="23">
        <v>1060724</v>
      </c>
      <c r="E25" s="24">
        <v>761265</v>
      </c>
      <c r="F25" s="23">
        <v>98608</v>
      </c>
      <c r="G25" s="23">
        <v>49248</v>
      </c>
      <c r="H25" s="23">
        <v>67434</v>
      </c>
      <c r="I25" s="25">
        <v>239911</v>
      </c>
      <c r="J25" s="23">
        <v>0</v>
      </c>
      <c r="K25" s="23">
        <v>2291086</v>
      </c>
      <c r="L25" s="23">
        <v>370900</v>
      </c>
      <c r="M25" s="23">
        <v>717606</v>
      </c>
    </row>
    <row r="26" spans="1:13" ht="15">
      <c r="A26" s="29" t="s">
        <v>76</v>
      </c>
      <c r="B26" s="23">
        <v>15371</v>
      </c>
      <c r="C26" s="22">
        <v>205264</v>
      </c>
      <c r="D26" s="23">
        <v>253914</v>
      </c>
      <c r="E26" s="25">
        <v>265044</v>
      </c>
      <c r="F26" s="23">
        <v>9023</v>
      </c>
      <c r="G26" s="23">
        <v>180555</v>
      </c>
      <c r="H26" s="23">
        <v>64211</v>
      </c>
      <c r="I26" s="23">
        <v>180828</v>
      </c>
      <c r="J26" s="23">
        <v>0</v>
      </c>
      <c r="K26" s="23">
        <f>+K24-K25</f>
        <v>690210</v>
      </c>
      <c r="L26" s="23">
        <v>174498</v>
      </c>
      <c r="M26" s="23">
        <f>1029148-717606</f>
        <v>311542</v>
      </c>
    </row>
    <row r="27" spans="1:13" ht="15">
      <c r="A27" s="28" t="s">
        <v>77</v>
      </c>
      <c r="B27" s="23"/>
      <c r="C27" s="22">
        <v>488549</v>
      </c>
      <c r="D27" s="23">
        <v>40421</v>
      </c>
      <c r="E27" s="24">
        <v>73020</v>
      </c>
      <c r="F27" s="23">
        <v>22838</v>
      </c>
      <c r="G27" s="23"/>
      <c r="H27" s="23">
        <v>0</v>
      </c>
      <c r="I27" s="25">
        <v>0</v>
      </c>
      <c r="J27" s="23">
        <v>0</v>
      </c>
      <c r="K27" s="23">
        <v>279853</v>
      </c>
      <c r="L27" s="23">
        <v>367</v>
      </c>
      <c r="M27" s="23">
        <v>3664</v>
      </c>
    </row>
    <row r="28" spans="1:13" ht="15">
      <c r="A28" s="28" t="s">
        <v>78</v>
      </c>
      <c r="B28" s="23">
        <v>244</v>
      </c>
      <c r="C28" s="22">
        <v>942236</v>
      </c>
      <c r="D28" s="23">
        <v>241256</v>
      </c>
      <c r="E28" s="24">
        <v>341215</v>
      </c>
      <c r="F28" s="23">
        <v>44390</v>
      </c>
      <c r="G28" s="23">
        <v>1161</v>
      </c>
      <c r="H28" s="23">
        <v>42409</v>
      </c>
      <c r="I28" s="25">
        <v>202126</v>
      </c>
      <c r="J28" s="23">
        <v>27568</v>
      </c>
      <c r="K28" s="23">
        <v>1212430</v>
      </c>
      <c r="L28" s="23">
        <v>111542</v>
      </c>
      <c r="M28" s="23">
        <v>155112</v>
      </c>
    </row>
    <row r="29" spans="1:13" ht="15">
      <c r="A29" s="29" t="s">
        <v>79</v>
      </c>
      <c r="B29" s="23"/>
      <c r="C29" s="22">
        <v>569712</v>
      </c>
      <c r="D29" s="23">
        <v>137267</v>
      </c>
      <c r="E29" s="24">
        <v>234110</v>
      </c>
      <c r="F29" s="23">
        <v>34347</v>
      </c>
      <c r="G29" s="23"/>
      <c r="H29" s="23">
        <v>31000</v>
      </c>
      <c r="I29" s="25">
        <v>184908</v>
      </c>
      <c r="J29" s="23">
        <v>20000</v>
      </c>
      <c r="K29" s="23">
        <v>154414</v>
      </c>
      <c r="L29" s="23">
        <v>84720</v>
      </c>
      <c r="M29" s="23">
        <v>126708</v>
      </c>
    </row>
    <row r="30" spans="1:13" ht="15">
      <c r="A30" s="28" t="s">
        <v>80</v>
      </c>
      <c r="B30" s="23">
        <v>1123452</v>
      </c>
      <c r="C30" s="22">
        <v>12582249</v>
      </c>
      <c r="D30" s="23">
        <v>3352288</v>
      </c>
      <c r="E30" s="24">
        <v>5658544</v>
      </c>
      <c r="F30" s="23">
        <v>271271</v>
      </c>
      <c r="G30" s="23">
        <v>2245760</v>
      </c>
      <c r="H30" s="23">
        <v>498939</v>
      </c>
      <c r="I30" s="25">
        <v>3227590</v>
      </c>
      <c r="J30" s="23">
        <v>238891</v>
      </c>
      <c r="K30" s="23">
        <f>+K17</f>
        <v>14451294</v>
      </c>
      <c r="L30" s="23">
        <v>1098882</v>
      </c>
      <c r="M30" s="23">
        <v>2516194</v>
      </c>
    </row>
    <row r="33" spans="1:13" ht="15">
      <c r="A33" s="28" t="s">
        <v>81</v>
      </c>
      <c r="B33" s="13">
        <v>67974</v>
      </c>
      <c r="C33" s="12">
        <v>126435</v>
      </c>
      <c r="D33" s="13">
        <v>9778</v>
      </c>
      <c r="E33" s="15">
        <v>61175</v>
      </c>
      <c r="F33" s="13">
        <v>1675</v>
      </c>
      <c r="G33" s="13">
        <v>568244</v>
      </c>
      <c r="H33" s="13">
        <v>14635</v>
      </c>
      <c r="I33" s="14">
        <v>0</v>
      </c>
      <c r="J33" s="13">
        <v>126</v>
      </c>
      <c r="K33" s="13">
        <v>452243</v>
      </c>
      <c r="L33" s="13">
        <v>55360</v>
      </c>
      <c r="M33" s="13">
        <v>19547</v>
      </c>
    </row>
    <row r="34" spans="1:13" ht="15">
      <c r="A34" s="28" t="s">
        <v>82</v>
      </c>
      <c r="B34" s="13">
        <v>219024</v>
      </c>
      <c r="C34" s="12">
        <v>277211</v>
      </c>
      <c r="D34" s="13">
        <v>412</v>
      </c>
      <c r="E34" s="15">
        <v>3880</v>
      </c>
      <c r="F34" s="13">
        <v>0</v>
      </c>
      <c r="G34" s="13">
        <v>136564</v>
      </c>
      <c r="H34" s="13">
        <v>0</v>
      </c>
      <c r="I34" s="14">
        <v>0</v>
      </c>
      <c r="J34" s="13">
        <v>0</v>
      </c>
      <c r="K34" s="13">
        <v>289375</v>
      </c>
      <c r="L34" s="13">
        <v>4911</v>
      </c>
      <c r="M34" s="13">
        <v>19852</v>
      </c>
    </row>
    <row r="36" spans="1:13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1"/>
    </row>
    <row r="37" spans="1:13" ht="57.75" customHeight="1">
      <c r="A37" s="52" t="s">
        <v>83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4"/>
    </row>
    <row r="38" spans="1:13" ht="15">
      <c r="A38" s="31" t="s">
        <v>84</v>
      </c>
      <c r="B38" s="14">
        <v>3355</v>
      </c>
      <c r="C38" s="18">
        <v>2144697.1062600045</v>
      </c>
      <c r="D38" s="14">
        <v>20713</v>
      </c>
      <c r="E38" s="16">
        <v>1141960.126</v>
      </c>
      <c r="F38" s="19">
        <v>9253</v>
      </c>
      <c r="G38" s="14">
        <v>468001</v>
      </c>
      <c r="H38" s="19">
        <v>93012</v>
      </c>
      <c r="I38" s="19">
        <v>1095961</v>
      </c>
      <c r="J38" s="14">
        <v>236396</v>
      </c>
      <c r="K38" s="14">
        <v>2109152</v>
      </c>
      <c r="L38" s="20">
        <v>43098</v>
      </c>
      <c r="M38" s="14">
        <v>7801</v>
      </c>
    </row>
    <row r="39" spans="1:13" ht="15">
      <c r="A39" s="31" t="s">
        <v>85</v>
      </c>
      <c r="B39" s="14">
        <v>701</v>
      </c>
      <c r="C39" s="18">
        <v>447674.7919999998</v>
      </c>
      <c r="D39" s="14">
        <v>265695</v>
      </c>
      <c r="E39" s="17">
        <v>404150.135</v>
      </c>
      <c r="F39" s="14">
        <v>915</v>
      </c>
      <c r="G39" s="14">
        <v>69819</v>
      </c>
      <c r="H39" s="14">
        <v>5775</v>
      </c>
      <c r="I39" s="14">
        <v>41098</v>
      </c>
      <c r="J39" s="14">
        <v>0</v>
      </c>
      <c r="K39" s="21">
        <v>265983</v>
      </c>
      <c r="L39" s="20">
        <v>20483</v>
      </c>
      <c r="M39" s="14">
        <v>19199</v>
      </c>
    </row>
    <row r="40" spans="1:13" ht="15">
      <c r="A40" s="31" t="s">
        <v>86</v>
      </c>
      <c r="B40" s="14">
        <v>307</v>
      </c>
      <c r="C40" s="18">
        <v>316449.3015200001</v>
      </c>
      <c r="D40" s="14">
        <v>67885</v>
      </c>
      <c r="E40" s="17">
        <v>188122.988</v>
      </c>
      <c r="F40" s="14">
        <v>7502</v>
      </c>
      <c r="G40" s="14">
        <v>4349</v>
      </c>
      <c r="H40" s="14">
        <v>54517</v>
      </c>
      <c r="I40" s="14">
        <v>147743</v>
      </c>
      <c r="J40" s="14">
        <v>0</v>
      </c>
      <c r="K40" s="14">
        <v>221293</v>
      </c>
      <c r="L40" s="20">
        <v>49434</v>
      </c>
      <c r="M40" s="14">
        <v>26138</v>
      </c>
    </row>
    <row r="42" spans="1:13" ht="12.75">
      <c r="A42" s="48" t="s">
        <v>14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ht="26.25" customHeight="1">
      <c r="A43" s="49" t="s">
        <v>15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ht="12.75">
      <c r="A44" s="48" t="s">
        <v>12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1:13" ht="12.75">
      <c r="A45" s="48" t="s">
        <v>13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</sheetData>
  <mergeCells count="10">
    <mergeCell ref="F1:M1"/>
    <mergeCell ref="A36:M36"/>
    <mergeCell ref="A37:M37"/>
    <mergeCell ref="F2:M2"/>
    <mergeCell ref="A4:M4"/>
    <mergeCell ref="A5:M5"/>
    <mergeCell ref="A42:M42"/>
    <mergeCell ref="A43:M43"/>
    <mergeCell ref="A44:M44"/>
    <mergeCell ref="A45:M45"/>
  </mergeCells>
  <printOptions/>
  <pageMargins left="0.57" right="0.39" top="0.36" bottom="0.46" header="0.23" footer="0.36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2006-07-11T12:16:16Z</cp:lastPrinted>
  <dcterms:created xsi:type="dcterms:W3CDTF">2006-01-23T08:29:20Z</dcterms:created>
  <dcterms:modified xsi:type="dcterms:W3CDTF">2009-09-15T11:00:25Z</dcterms:modified>
  <cp:category/>
  <cp:version/>
  <cp:contentType/>
  <cp:contentStatus/>
</cp:coreProperties>
</file>