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calcMode="manual" fullCalcOnLoad="1"/>
</workbook>
</file>

<file path=xl/sharedStrings.xml><?xml version="1.0" encoding="utf-8"?>
<sst xmlns="http://schemas.openxmlformats.org/spreadsheetml/2006/main" count="92" uniqueCount="74">
  <si>
    <t>Pretenzijos bankams ir kitoms kredito bei finansų institucijoms</t>
  </si>
  <si>
    <t>Skolos vertybiniai popieriai</t>
  </si>
  <si>
    <t>Įsisikolinimas bankams ir kitoms kredito bei finansų institucijoms</t>
  </si>
  <si>
    <t>Indėliai ir akredityvai</t>
  </si>
  <si>
    <t>Specialieji ir skolinimosi fondai</t>
  </si>
  <si>
    <t>Akcininkų nuosavybė</t>
  </si>
  <si>
    <t>Įregistruotas akcinis kapitalas</t>
  </si>
  <si>
    <t>Pagrindiniai bankų veiklos rodikliai</t>
  </si>
  <si>
    <t xml:space="preserve">    - fizinių asmenų indėliai</t>
  </si>
  <si>
    <t xml:space="preserve">    - juridinių asmenų indėliai</t>
  </si>
  <si>
    <t xml:space="preserve"> Iš jų įsiskolinimai patronuojančiam bankui ar kitai patronuojančiai kredito bei finansų institucijai</t>
  </si>
  <si>
    <t>Banko garantijos ir laidavimai</t>
  </si>
  <si>
    <t>Banko išleisti akredityvai</t>
  </si>
  <si>
    <t>iš jų lėšos bankuose ir fin. institucijose</t>
  </si>
  <si>
    <t>iš jų paskolos bankams ir fin. institucijoms</t>
  </si>
  <si>
    <t>Turtas</t>
  </si>
  <si>
    <t>iš jų paskolos fiziniams asmenims</t>
  </si>
  <si>
    <t>iš jų paskolos juridiniams asmenims</t>
  </si>
  <si>
    <t>Įsipareigojimai ir akcininkų nuosavybė</t>
  </si>
  <si>
    <r>
      <t xml:space="preserve">Specialieji atidėjiniai </t>
    </r>
    <r>
      <rPr>
        <sz val="10"/>
        <rFont val="Arial"/>
        <family val="0"/>
      </rPr>
      <t>(su minuso ženklu)</t>
    </r>
  </si>
  <si>
    <t>Klientams suteiktos paskolos</t>
  </si>
  <si>
    <t>Indėliai iki pareikalavimo</t>
  </si>
  <si>
    <t>Terminuotieji indėliai</t>
  </si>
  <si>
    <t>iš jų atvirkštiniai atpirkimo sandoriai ir skolos įsipareigojimų supirkimas</t>
  </si>
  <si>
    <t xml:space="preserve">       - būsto paskolos**</t>
  </si>
  <si>
    <t xml:space="preserve">       - vartojamosios paskolos***</t>
  </si>
  <si>
    <t>*** - paskolos be užstato, be konkrečios paskirties, overdraftai sąskaitose, overdraftai kortelėse</t>
  </si>
  <si>
    <t xml:space="preserve">       - kitos paskolos****</t>
  </si>
  <si>
    <t>**** - kitos paskolos fiziniams asmenims, nepriskiriamos būsto ir vartojamosioms paskoloms</t>
  </si>
  <si>
    <t>* - čia fiziniams asmenims indvidualios įmonės, ūkininkai, patentininkai, namų ūkius aptarnaujančios įmonės nepriskiriamos</t>
  </si>
  <si>
    <t>** - traktuojamos taip pat, kaip Lietuvos banko Kredito įstaigų priežiūros departamentui teikiamame papildomame balansinės ataskaitos iššifravime</t>
  </si>
  <si>
    <t>Paskolos fiziniams asmenims* nominalia verte (neatėmus specialiųjų atidėjimų, nepridėjus sukauptų palūkanų ir administravimo mokesčio)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</si>
  <si>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</si>
  <si>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</si>
  <si>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</si>
  <si>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</si>
  <si>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</si>
  <si>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</si>
  <si>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</si>
  <si>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</si>
  <si>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</si>
  <si>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</si>
  <si>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</si>
  <si>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2006 m. lapkričio mėn. pabaigoje, tūkst. Lt</t>
  </si>
  <si>
    <t>Main Indicators of Banks</t>
  </si>
  <si>
    <t>2006 november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</si>
  <si>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</si>
  <si>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</si>
  <si>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</si>
  <si>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</si>
  <si>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>o/w: loans to Individuals</t>
  </si>
  <si>
    <t xml:space="preserve">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</si>
  <si>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</si>
  <si>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</si>
  <si>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</si>
  <si>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</si>
  <si>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</si>
  <si>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o/w: Liabilities to parent banks and other financial institutions </t>
  </si>
  <si>
    <t>Deposits and letters of credit</t>
  </si>
  <si>
    <t>Demand deposits</t>
  </si>
  <si>
    <t>- individuals</t>
  </si>
  <si>
    <t xml:space="preserve">- legal entities  </t>
  </si>
  <si>
    <t>Deposits with agreed maturity</t>
  </si>
  <si>
    <t>- legal entities</t>
  </si>
  <si>
    <t>Specific and lending funds</t>
  </si>
  <si>
    <t>Shareholders equity</t>
  </si>
  <si>
    <t>Registered share capital</t>
  </si>
  <si>
    <t>Liabilities and shareholders equity</t>
  </si>
  <si>
    <t>Guarantees and warrantees</t>
  </si>
  <si>
    <t>Commitments to issue letters of credit</t>
  </si>
  <si>
    <t>Housing loans</t>
  </si>
  <si>
    <t>Consumer loans</t>
  </si>
  <si>
    <t>Other loans</t>
  </si>
  <si>
    <t>Loans to Individuals, nominal value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</si>
</sst>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19" applyNumberFormat="1" applyFont="1" applyFill="1" applyBorder="1">
      <alignment/>
      <protection/>
    </xf>
    <xf numFmtId="3" fontId="8" fillId="0" borderId="1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19" applyNumberFormat="1" applyFont="1" applyFill="1" applyBorder="1">
      <alignment/>
      <protection/>
    </xf>
    <xf numFmtId="3" fontId="7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shrinkToFit="1" readingOrder="1"/>
    </xf>
    <xf numFmtId="0" fontId="0" fillId="0" borderId="8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shrinkToFit="1" readingOrder="1"/>
    </xf>
    <xf numFmtId="0" fontId="0" fillId="0" borderId="8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rma_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5" zoomScaleNormal="75" zoomScaleSheetLayoutView="100" workbookViewId="0" topLeftCell="A1">
      <selection activeCell="F2" sqref="F2:L2"/>
    </sheetView>
  </sheetViews>
  <sheetFormatPr defaultColWidth="9.140625" defaultRowHeight="12.75"/>
  <cols>
    <col min="1" max="1" width="40.57421875" style="2" customWidth="1"/>
    <col min="2" max="12" width="11.7109375" style="3" customWidth="1"/>
    <col min="13" max="21" width="8.8515625" style="3" customWidth="1"/>
    <col min="22" max="22" width="10.7109375" style="3" customWidth="1"/>
    <col min="23" max="16384" width="8.8515625" style="3" customWidth="1"/>
  </cols>
  <sheetData>
    <row r="1" spans="6:12" ht="12.75">
      <c r="F1" s="38"/>
      <c r="G1" s="38"/>
      <c r="H1" s="38"/>
      <c r="I1" s="38"/>
      <c r="J1" s="38"/>
      <c r="K1" s="38"/>
      <c r="L1" s="38"/>
    </row>
    <row r="2" spans="6:12" ht="12.75">
      <c r="F2" s="44"/>
      <c r="G2" s="44"/>
      <c r="H2" s="44"/>
      <c r="I2" s="44"/>
      <c r="J2" s="44"/>
      <c r="K2" s="44"/>
      <c r="L2" s="44"/>
    </row>
    <row r="4" spans="1:12" s="1" customFormat="1" ht="15.75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5.75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7" spans="1:12" ht="159" customHeight="1">
      <c r="A7" s="29"/>
      <c r="B7" s="9" t="s">
        <v>35</v>
      </c>
      <c r="C7" s="9" t="s">
        <v>32</v>
      </c>
      <c r="D7" s="10" t="s">
        <v>33</v>
      </c>
      <c r="E7" s="9" t="s">
        <v>34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</row>
    <row r="8" spans="1:12" ht="25.5">
      <c r="A8" s="29" t="s">
        <v>0</v>
      </c>
      <c r="B8" s="13">
        <v>343059</v>
      </c>
      <c r="C8" s="13">
        <v>1754320</v>
      </c>
      <c r="D8" s="13">
        <v>1006704</v>
      </c>
      <c r="E8" s="14">
        <v>449367</v>
      </c>
      <c r="F8" s="15">
        <v>100567</v>
      </c>
      <c r="G8" s="13">
        <v>736100</v>
      </c>
      <c r="H8" s="13">
        <v>15896</v>
      </c>
      <c r="I8" s="15">
        <v>176292</v>
      </c>
      <c r="J8" s="13">
        <v>1426019</v>
      </c>
      <c r="K8" s="16">
        <v>161168</v>
      </c>
      <c r="L8" s="13">
        <v>1798553</v>
      </c>
    </row>
    <row r="9" spans="1:12" ht="14.25">
      <c r="A9" s="30" t="s">
        <v>13</v>
      </c>
      <c r="B9" s="13">
        <f>B8</f>
        <v>343059</v>
      </c>
      <c r="C9" s="13">
        <v>1225694</v>
      </c>
      <c r="D9" s="13">
        <v>726264</v>
      </c>
      <c r="E9" s="17">
        <v>91939</v>
      </c>
      <c r="F9" s="15">
        <v>76716</v>
      </c>
      <c r="G9" s="13">
        <f>SUM(G8-G10)</f>
        <v>491896</v>
      </c>
      <c r="H9" s="13">
        <f>H8-H10</f>
        <v>15656</v>
      </c>
      <c r="I9" s="15">
        <v>21497</v>
      </c>
      <c r="J9" s="13">
        <v>547797</v>
      </c>
      <c r="K9" s="18">
        <v>78395</v>
      </c>
      <c r="L9" s="13">
        <v>1362344</v>
      </c>
    </row>
    <row r="10" spans="1:12" ht="14.25">
      <c r="A10" s="30" t="s">
        <v>14</v>
      </c>
      <c r="B10" s="13">
        <v>0</v>
      </c>
      <c r="C10" s="13">
        <v>528626</v>
      </c>
      <c r="D10" s="13">
        <v>280440</v>
      </c>
      <c r="E10" s="17">
        <v>357428</v>
      </c>
      <c r="F10" s="15">
        <v>23851</v>
      </c>
      <c r="G10" s="13">
        <v>244204</v>
      </c>
      <c r="H10" s="13">
        <v>240</v>
      </c>
      <c r="I10" s="15">
        <v>154795</v>
      </c>
      <c r="J10" s="13">
        <v>878222</v>
      </c>
      <c r="K10" s="16">
        <v>82773</v>
      </c>
      <c r="L10" s="13">
        <v>436209</v>
      </c>
    </row>
    <row r="11" spans="1:12" ht="14.25">
      <c r="A11" s="29" t="s">
        <v>20</v>
      </c>
      <c r="B11" s="13">
        <v>690875</v>
      </c>
      <c r="C11" s="13">
        <v>9038484</v>
      </c>
      <c r="D11" s="13">
        <v>1093702</v>
      </c>
      <c r="E11" s="17">
        <v>5691646</v>
      </c>
      <c r="F11" s="15">
        <v>236669</v>
      </c>
      <c r="G11" s="13">
        <v>2227108</v>
      </c>
      <c r="H11" s="13">
        <v>523680</v>
      </c>
      <c r="I11" s="15">
        <v>3322722</v>
      </c>
      <c r="J11" s="13">
        <v>13005680</v>
      </c>
      <c r="K11" s="16">
        <v>866922</v>
      </c>
      <c r="L11" s="13">
        <v>738424</v>
      </c>
    </row>
    <row r="12" spans="1:12" ht="14.25">
      <c r="A12" s="30" t="s">
        <v>16</v>
      </c>
      <c r="B12" s="13">
        <f>46+3820</f>
        <v>3866</v>
      </c>
      <c r="C12" s="13">
        <v>4286986</v>
      </c>
      <c r="D12" s="13">
        <v>491890</v>
      </c>
      <c r="E12" s="17">
        <v>2417051</v>
      </c>
      <c r="F12" s="15">
        <v>45367</v>
      </c>
      <c r="G12" s="13">
        <v>758651</v>
      </c>
      <c r="H12" s="13">
        <f>9551+236273</f>
        <v>245824</v>
      </c>
      <c r="I12" s="15">
        <v>1709322</v>
      </c>
      <c r="J12" s="13">
        <v>3900429</v>
      </c>
      <c r="K12" s="16">
        <v>139984</v>
      </c>
      <c r="L12" s="13">
        <v>120620</v>
      </c>
    </row>
    <row r="13" spans="1:12" ht="27" customHeight="1">
      <c r="A13" s="30" t="s">
        <v>17</v>
      </c>
      <c r="B13" s="13">
        <f>B11-B12</f>
        <v>687009</v>
      </c>
      <c r="C13" s="13">
        <v>4734235</v>
      </c>
      <c r="D13" s="13">
        <v>594910</v>
      </c>
      <c r="E13" s="17">
        <v>3233434</v>
      </c>
      <c r="F13" s="15">
        <v>179646</v>
      </c>
      <c r="G13" s="13">
        <f>SUM(G11-G12-G14)</f>
        <v>1465379</v>
      </c>
      <c r="H13" s="13">
        <f>H11-H12-H14</f>
        <v>271537</v>
      </c>
      <c r="I13" s="15">
        <v>1568221</v>
      </c>
      <c r="J13" s="13">
        <v>8719332</v>
      </c>
      <c r="K13" s="16">
        <v>684089</v>
      </c>
      <c r="L13" s="13">
        <v>508323</v>
      </c>
    </row>
    <row r="14" spans="1:12" ht="26.25" customHeight="1">
      <c r="A14" s="30" t="s">
        <v>23</v>
      </c>
      <c r="B14" s="13">
        <v>0</v>
      </c>
      <c r="C14" s="13">
        <v>17263</v>
      </c>
      <c r="D14" s="13">
        <v>6902</v>
      </c>
      <c r="E14" s="13">
        <v>41161</v>
      </c>
      <c r="F14" s="15">
        <v>11656</v>
      </c>
      <c r="G14" s="13">
        <v>3078</v>
      </c>
      <c r="H14" s="13">
        <f>5773+546</f>
        <v>6319</v>
      </c>
      <c r="I14" s="15">
        <v>45179</v>
      </c>
      <c r="J14" s="13">
        <v>385919</v>
      </c>
      <c r="K14" s="16">
        <v>42849</v>
      </c>
      <c r="L14" s="13">
        <v>109481</v>
      </c>
    </row>
    <row r="15" spans="1:12" ht="14.25">
      <c r="A15" s="29" t="s">
        <v>1</v>
      </c>
      <c r="B15" s="13">
        <f>6510</f>
        <v>6510</v>
      </c>
      <c r="C15" s="13">
        <v>1449034</v>
      </c>
      <c r="D15" s="13">
        <v>847049</v>
      </c>
      <c r="E15" s="17">
        <v>528260</v>
      </c>
      <c r="F15" s="15">
        <v>33825</v>
      </c>
      <c r="G15" s="13">
        <v>0</v>
      </c>
      <c r="H15" s="13">
        <v>134469</v>
      </c>
      <c r="I15" s="15">
        <v>252144</v>
      </c>
      <c r="J15" s="13">
        <v>1899438</v>
      </c>
      <c r="K15" s="16">
        <v>166750</v>
      </c>
      <c r="L15" s="13">
        <v>397912</v>
      </c>
    </row>
    <row r="16" spans="1:12" ht="14.25">
      <c r="A16" s="29" t="s">
        <v>19</v>
      </c>
      <c r="B16" s="13">
        <v>-5667</v>
      </c>
      <c r="C16" s="13">
        <v>-87617</v>
      </c>
      <c r="D16" s="13">
        <v>-20934</v>
      </c>
      <c r="E16" s="17">
        <v>-36856</v>
      </c>
      <c r="F16" s="15">
        <v>-3690</v>
      </c>
      <c r="G16" s="13">
        <v>-20194</v>
      </c>
      <c r="H16" s="13">
        <v>-3534</v>
      </c>
      <c r="I16" s="15">
        <v>-13270</v>
      </c>
      <c r="J16" s="13">
        <v>-125467</v>
      </c>
      <c r="K16" s="16">
        <v>-2046</v>
      </c>
      <c r="L16" s="13">
        <v>-58332</v>
      </c>
    </row>
    <row r="17" spans="1:12" ht="14.25">
      <c r="A17" s="7" t="s">
        <v>15</v>
      </c>
      <c r="B17" s="13">
        <v>1074444</v>
      </c>
      <c r="C17" s="13">
        <v>13337686</v>
      </c>
      <c r="D17" s="13">
        <v>3504835</v>
      </c>
      <c r="E17" s="17">
        <v>7182279</v>
      </c>
      <c r="F17" s="15">
        <v>414805</v>
      </c>
      <c r="G17" s="13">
        <v>3146639</v>
      </c>
      <c r="H17" s="13">
        <v>773762</v>
      </c>
      <c r="I17" s="15">
        <v>4054258</v>
      </c>
      <c r="J17" s="13">
        <v>18035497</v>
      </c>
      <c r="K17" s="16">
        <v>1355765</v>
      </c>
      <c r="L17" s="13">
        <v>3250620</v>
      </c>
    </row>
    <row r="18" spans="1:12" ht="25.5">
      <c r="A18" s="29" t="s">
        <v>2</v>
      </c>
      <c r="B18" s="13">
        <v>554702</v>
      </c>
      <c r="C18" s="13">
        <v>2321771</v>
      </c>
      <c r="D18" s="13">
        <v>105600</v>
      </c>
      <c r="E18" s="17">
        <v>2756487</v>
      </c>
      <c r="F18" s="15">
        <v>40661</v>
      </c>
      <c r="G18" s="13">
        <v>2478629</v>
      </c>
      <c r="H18" s="13">
        <v>306386</v>
      </c>
      <c r="I18" s="15">
        <v>2508400</v>
      </c>
      <c r="J18" s="13">
        <v>5718718</v>
      </c>
      <c r="K18" s="16">
        <v>92818</v>
      </c>
      <c r="L18" s="13">
        <v>506308</v>
      </c>
    </row>
    <row r="19" spans="1:12" ht="38.25">
      <c r="A19" s="31" t="s">
        <v>10</v>
      </c>
      <c r="B19" s="13">
        <v>548955</v>
      </c>
      <c r="C19" s="13">
        <v>316855</v>
      </c>
      <c r="D19" s="13">
        <v>0</v>
      </c>
      <c r="E19" s="17">
        <v>338</v>
      </c>
      <c r="F19" s="15">
        <v>0</v>
      </c>
      <c r="G19" s="13">
        <v>2467998</v>
      </c>
      <c r="H19" s="13">
        <v>231348</v>
      </c>
      <c r="I19" s="15">
        <v>2323002</v>
      </c>
      <c r="J19" s="13">
        <v>5011290</v>
      </c>
      <c r="K19" s="16">
        <v>0</v>
      </c>
      <c r="L19" s="13">
        <v>0</v>
      </c>
    </row>
    <row r="20" spans="1:12" ht="14.25">
      <c r="A20" s="29" t="s">
        <v>3</v>
      </c>
      <c r="B20" s="13">
        <v>454447</v>
      </c>
      <c r="C20" s="13">
        <v>8911351</v>
      </c>
      <c r="D20" s="13">
        <v>2910779</v>
      </c>
      <c r="E20" s="17">
        <v>2882096</v>
      </c>
      <c r="F20" s="15">
        <v>197660</v>
      </c>
      <c r="G20" s="13">
        <v>637263</v>
      </c>
      <c r="H20" s="13">
        <v>352136</v>
      </c>
      <c r="I20" s="15">
        <v>869108</v>
      </c>
      <c r="J20" s="13">
        <v>8253480</v>
      </c>
      <c r="K20" s="16">
        <v>943734</v>
      </c>
      <c r="L20" s="13">
        <v>2420599</v>
      </c>
    </row>
    <row r="21" spans="1:14" ht="14.25">
      <c r="A21" s="29" t="s">
        <v>21</v>
      </c>
      <c r="B21" s="13">
        <v>433601</v>
      </c>
      <c r="C21" s="13">
        <v>5981014</v>
      </c>
      <c r="D21" s="13">
        <v>1399061</v>
      </c>
      <c r="E21" s="17">
        <v>1842577</v>
      </c>
      <c r="F21" s="15">
        <v>71377</v>
      </c>
      <c r="G21" s="13">
        <v>518842</v>
      </c>
      <c r="H21" s="13">
        <v>189486</v>
      </c>
      <c r="I21" s="15">
        <v>368443</v>
      </c>
      <c r="J21" s="13">
        <v>5394389</v>
      </c>
      <c r="K21" s="16">
        <v>306474</v>
      </c>
      <c r="L21" s="13">
        <v>1104967</v>
      </c>
      <c r="N21" s="8"/>
    </row>
    <row r="22" spans="1:12" ht="14.25">
      <c r="A22" s="30" t="s">
        <v>8</v>
      </c>
      <c r="B22" s="13">
        <v>1786</v>
      </c>
      <c r="C22" s="13">
        <v>3644500</v>
      </c>
      <c r="D22" s="13">
        <v>414301</v>
      </c>
      <c r="E22" s="17">
        <v>630753</v>
      </c>
      <c r="F22" s="15">
        <v>12736</v>
      </c>
      <c r="G22" s="13">
        <v>106535</v>
      </c>
      <c r="H22" s="13">
        <v>46085</v>
      </c>
      <c r="I22" s="15">
        <v>155264</v>
      </c>
      <c r="J22" s="13">
        <v>2208184</v>
      </c>
      <c r="K22" s="16">
        <v>83565</v>
      </c>
      <c r="L22" s="13">
        <v>105611</v>
      </c>
    </row>
    <row r="23" spans="1:12" ht="14.25">
      <c r="A23" s="30" t="s">
        <v>9</v>
      </c>
      <c r="B23" s="13">
        <f>B21-B22</f>
        <v>431815</v>
      </c>
      <c r="C23" s="13">
        <v>2336514</v>
      </c>
      <c r="D23" s="13">
        <v>984760</v>
      </c>
      <c r="E23" s="17">
        <v>1211824</v>
      </c>
      <c r="F23" s="15">
        <v>58641</v>
      </c>
      <c r="G23" s="13">
        <f>SUM(G21-G22)</f>
        <v>412307</v>
      </c>
      <c r="H23" s="13">
        <f>H21-H22</f>
        <v>143401</v>
      </c>
      <c r="I23" s="15">
        <v>213179</v>
      </c>
      <c r="J23" s="13">
        <v>3186205</v>
      </c>
      <c r="K23" s="16">
        <v>222909</v>
      </c>
      <c r="L23" s="13">
        <v>999356</v>
      </c>
    </row>
    <row r="24" spans="1:14" ht="14.25">
      <c r="A24" s="29" t="s">
        <v>22</v>
      </c>
      <c r="B24" s="13">
        <v>20846</v>
      </c>
      <c r="C24" s="13">
        <v>2930337</v>
      </c>
      <c r="D24" s="13">
        <v>1511718</v>
      </c>
      <c r="E24" s="17">
        <v>1039519</v>
      </c>
      <c r="F24" s="15">
        <v>126283</v>
      </c>
      <c r="G24" s="13">
        <v>118421</v>
      </c>
      <c r="H24" s="13">
        <v>162650</v>
      </c>
      <c r="I24" s="15">
        <v>500665</v>
      </c>
      <c r="J24" s="13">
        <v>2859091</v>
      </c>
      <c r="K24" s="16">
        <v>637260</v>
      </c>
      <c r="L24" s="13">
        <v>1315632</v>
      </c>
      <c r="N24" s="8"/>
    </row>
    <row r="25" spans="1:12" ht="14.25">
      <c r="A25" s="30" t="s">
        <v>8</v>
      </c>
      <c r="B25" s="13">
        <v>8943</v>
      </c>
      <c r="C25" s="13">
        <v>2741578</v>
      </c>
      <c r="D25" s="13">
        <v>1307138</v>
      </c>
      <c r="E25" s="17">
        <v>837721</v>
      </c>
      <c r="F25" s="15">
        <v>113740</v>
      </c>
      <c r="G25" s="13">
        <v>37842</v>
      </c>
      <c r="H25" s="13">
        <v>102593</v>
      </c>
      <c r="I25" s="15">
        <v>290976</v>
      </c>
      <c r="J25" s="13">
        <v>2392326</v>
      </c>
      <c r="K25" s="16">
        <v>468376</v>
      </c>
      <c r="L25" s="13">
        <v>891084</v>
      </c>
    </row>
    <row r="26" spans="1:12" ht="14.25">
      <c r="A26" s="30" t="s">
        <v>9</v>
      </c>
      <c r="B26" s="13">
        <f>B24-B25</f>
        <v>11903</v>
      </c>
      <c r="C26" s="13">
        <v>188759</v>
      </c>
      <c r="D26" s="13">
        <v>204580</v>
      </c>
      <c r="E26" s="17">
        <v>201798</v>
      </c>
      <c r="F26" s="15">
        <v>12543</v>
      </c>
      <c r="G26" s="13">
        <f>SUM(G24-G25)</f>
        <v>80579</v>
      </c>
      <c r="H26" s="13">
        <f>H24-H25</f>
        <v>60057</v>
      </c>
      <c r="I26" s="15">
        <v>209689</v>
      </c>
      <c r="J26" s="13">
        <v>466765</v>
      </c>
      <c r="K26" s="16">
        <v>168884</v>
      </c>
      <c r="L26" s="13">
        <v>424548</v>
      </c>
    </row>
    <row r="27" spans="1:12" ht="14.25">
      <c r="A27" s="29" t="s">
        <v>4</v>
      </c>
      <c r="B27" s="13">
        <v>0</v>
      </c>
      <c r="C27" s="13">
        <v>467660</v>
      </c>
      <c r="D27" s="13">
        <v>42327</v>
      </c>
      <c r="E27" s="17">
        <v>104037</v>
      </c>
      <c r="F27" s="15">
        <v>41416</v>
      </c>
      <c r="G27" s="13">
        <v>0</v>
      </c>
      <c r="H27" s="13">
        <v>0</v>
      </c>
      <c r="I27" s="15">
        <v>0</v>
      </c>
      <c r="J27" s="13">
        <v>599308</v>
      </c>
      <c r="K27" s="16">
        <v>42515</v>
      </c>
      <c r="L27" s="13">
        <v>8693</v>
      </c>
    </row>
    <row r="28" spans="1:12" ht="14.25">
      <c r="A28" s="29" t="s">
        <v>5</v>
      </c>
      <c r="B28" s="13">
        <v>2403</v>
      </c>
      <c r="C28" s="13">
        <v>1058076</v>
      </c>
      <c r="D28" s="13">
        <v>301920</v>
      </c>
      <c r="E28" s="17">
        <v>466761</v>
      </c>
      <c r="F28" s="15">
        <v>47788</v>
      </c>
      <c r="G28" s="13">
        <v>340</v>
      </c>
      <c r="H28" s="13">
        <v>77811</v>
      </c>
      <c r="I28" s="15">
        <v>271819</v>
      </c>
      <c r="J28" s="13">
        <v>1426939</v>
      </c>
      <c r="K28" s="16">
        <v>118666</v>
      </c>
      <c r="L28" s="13">
        <v>272208</v>
      </c>
    </row>
    <row r="29" spans="1:12" ht="14.25">
      <c r="A29" s="30" t="s">
        <v>6</v>
      </c>
      <c r="B29" s="13">
        <v>0</v>
      </c>
      <c r="C29" s="13">
        <v>569712</v>
      </c>
      <c r="D29" s="13">
        <v>157267</v>
      </c>
      <c r="E29" s="17">
        <v>311736</v>
      </c>
      <c r="F29" s="15">
        <v>34347</v>
      </c>
      <c r="G29" s="13">
        <v>0</v>
      </c>
      <c r="H29" s="19">
        <v>62000</v>
      </c>
      <c r="I29" s="15">
        <v>234908</v>
      </c>
      <c r="J29" s="13">
        <v>154414</v>
      </c>
      <c r="K29" s="16">
        <v>94039</v>
      </c>
      <c r="L29" s="13">
        <v>176708</v>
      </c>
    </row>
    <row r="30" spans="1:12" ht="14.25">
      <c r="A30" s="7" t="s">
        <v>18</v>
      </c>
      <c r="B30" s="13">
        <v>1074444</v>
      </c>
      <c r="C30" s="13">
        <v>13337686</v>
      </c>
      <c r="D30" s="13">
        <v>3504835</v>
      </c>
      <c r="E30" s="17">
        <v>7182279</v>
      </c>
      <c r="F30" s="15">
        <v>414805</v>
      </c>
      <c r="G30" s="26">
        <v>3146639</v>
      </c>
      <c r="H30" s="13">
        <v>773762</v>
      </c>
      <c r="I30" s="20">
        <v>4054258</v>
      </c>
      <c r="J30" s="13">
        <v>18035497</v>
      </c>
      <c r="K30" s="16">
        <v>1355765</v>
      </c>
      <c r="L30" s="13">
        <v>3250620</v>
      </c>
    </row>
    <row r="31" spans="3:8" ht="12.75">
      <c r="C31" s="11"/>
      <c r="H31" s="12"/>
    </row>
    <row r="33" spans="1:12" ht="14.25">
      <c r="A33" s="29" t="s">
        <v>11</v>
      </c>
      <c r="B33" s="21">
        <v>116605</v>
      </c>
      <c r="C33" s="21">
        <v>184324</v>
      </c>
      <c r="D33" s="21">
        <v>15131</v>
      </c>
      <c r="E33" s="22">
        <v>73017</v>
      </c>
      <c r="F33" s="27">
        <v>2115</v>
      </c>
      <c r="G33" s="21">
        <v>136446</v>
      </c>
      <c r="H33" s="21">
        <v>11395</v>
      </c>
      <c r="I33" s="23">
        <v>48033</v>
      </c>
      <c r="J33" s="21">
        <v>543492</v>
      </c>
      <c r="K33" s="24">
        <v>50395</v>
      </c>
      <c r="L33" s="21">
        <v>20600</v>
      </c>
    </row>
    <row r="34" spans="1:12" ht="14.25">
      <c r="A34" s="29" t="s">
        <v>12</v>
      </c>
      <c r="B34" s="21">
        <v>155374</v>
      </c>
      <c r="C34" s="21">
        <v>119061</v>
      </c>
      <c r="D34" s="21">
        <v>181</v>
      </c>
      <c r="E34" s="22">
        <v>6376</v>
      </c>
      <c r="F34" s="23">
        <v>0</v>
      </c>
      <c r="G34" s="21">
        <v>8867</v>
      </c>
      <c r="H34" s="21">
        <v>260</v>
      </c>
      <c r="I34" s="23">
        <v>6891</v>
      </c>
      <c r="J34" s="21">
        <v>107100</v>
      </c>
      <c r="K34" s="24">
        <v>1705</v>
      </c>
      <c r="L34" s="21">
        <v>4682</v>
      </c>
    </row>
    <row r="36" spans="1:12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</row>
    <row r="37" spans="1:12" ht="57.75" customHeight="1">
      <c r="A37" s="41" t="s">
        <v>31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/>
    </row>
    <row r="38" spans="1:12" ht="14.25">
      <c r="A38" s="32" t="s">
        <v>24</v>
      </c>
      <c r="B38" s="15">
        <v>3008</v>
      </c>
      <c r="C38" s="13">
        <v>3019722.34213</v>
      </c>
      <c r="D38" s="13">
        <v>45372</v>
      </c>
      <c r="E38" s="25">
        <v>1575711.65831</v>
      </c>
      <c r="F38" s="15">
        <v>13485</v>
      </c>
      <c r="G38" s="13">
        <v>639001</v>
      </c>
      <c r="H38" s="13">
        <v>151418</v>
      </c>
      <c r="I38" s="15">
        <v>1475902.9791100025</v>
      </c>
      <c r="J38" s="13">
        <v>3458965</v>
      </c>
      <c r="K38" s="28">
        <v>62431</v>
      </c>
      <c r="L38" s="15">
        <v>16317</v>
      </c>
    </row>
    <row r="39" spans="1:12" ht="14.25">
      <c r="A39" s="32" t="s">
        <v>25</v>
      </c>
      <c r="B39" s="15">
        <v>555</v>
      </c>
      <c r="C39" s="13">
        <v>683043.1998200016</v>
      </c>
      <c r="D39" s="13">
        <v>363877</v>
      </c>
      <c r="E39" s="17">
        <v>447930.08968</v>
      </c>
      <c r="F39" s="15">
        <v>1528</v>
      </c>
      <c r="G39" s="13">
        <v>112792</v>
      </c>
      <c r="H39" s="13">
        <f>10670+4184</f>
        <v>14854</v>
      </c>
      <c r="I39" s="15">
        <v>48051.05665000003</v>
      </c>
      <c r="J39" s="13">
        <v>425565</v>
      </c>
      <c r="K39" s="28">
        <v>27427</v>
      </c>
      <c r="L39" s="15">
        <v>25504</v>
      </c>
    </row>
    <row r="40" spans="1:12" ht="14.25">
      <c r="A40" s="32" t="s">
        <v>27</v>
      </c>
      <c r="B40" s="15">
        <v>297</v>
      </c>
      <c r="C40" s="13">
        <v>569367.2602799999</v>
      </c>
      <c r="D40" s="13">
        <v>95568</v>
      </c>
      <c r="E40" s="17">
        <v>394817.01366</v>
      </c>
      <c r="F40" s="15">
        <v>25853</v>
      </c>
      <c r="G40" s="13">
        <v>5620</v>
      </c>
      <c r="H40" s="13">
        <f>251116-H38-H39</f>
        <v>84844</v>
      </c>
      <c r="I40" s="15">
        <v>192373.47093</v>
      </c>
      <c r="J40" s="13">
        <v>223779</v>
      </c>
      <c r="K40" s="28">
        <v>49768</v>
      </c>
      <c r="L40" s="15">
        <v>58168</v>
      </c>
    </row>
    <row r="42" spans="1:12" ht="12.75">
      <c r="A42" s="36" t="s">
        <v>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26.25" customHeight="1">
      <c r="A43" s="37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2.75">
      <c r="A44" s="36" t="s">
        <v>26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.75">
      <c r="A45" s="36" t="s">
        <v>28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</sheetData>
  <mergeCells count="10">
    <mergeCell ref="F1:L1"/>
    <mergeCell ref="A36:L36"/>
    <mergeCell ref="A37:L37"/>
    <mergeCell ref="F2:L2"/>
    <mergeCell ref="A4:L4"/>
    <mergeCell ref="A5:L5"/>
    <mergeCell ref="A42:L42"/>
    <mergeCell ref="A43:L43"/>
    <mergeCell ref="A44:L44"/>
    <mergeCell ref="A45:L45"/>
  </mergeCells>
  <printOptions/>
  <pageMargins left="0.57" right="0.39" top="0.36" bottom="0.46" header="0.23" footer="0.36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5" customWidth="1"/>
    <col min="2" max="12" width="11.7109375" style="4" customWidth="1"/>
    <col min="13" max="21" width="8.8515625" style="4" customWidth="1"/>
    <col min="22" max="22" width="10.7109375" style="4" customWidth="1"/>
    <col min="23" max="16384" width="8.8515625" style="4" customWidth="1"/>
  </cols>
  <sheetData>
    <row r="1" spans="1:12" ht="12.75">
      <c r="A1" s="2"/>
      <c r="B1" s="3"/>
      <c r="C1" s="3"/>
      <c r="D1" s="3"/>
      <c r="E1" s="3"/>
      <c r="F1" s="38"/>
      <c r="G1" s="38"/>
      <c r="H1" s="38"/>
      <c r="I1" s="38"/>
      <c r="J1" s="38"/>
      <c r="K1" s="38"/>
      <c r="L1" s="38"/>
    </row>
    <row r="2" spans="6:12" ht="12.75">
      <c r="F2" s="44"/>
      <c r="G2" s="44"/>
      <c r="H2" s="44"/>
      <c r="I2" s="44"/>
      <c r="J2" s="44"/>
      <c r="K2" s="44"/>
      <c r="L2" s="44"/>
    </row>
    <row r="4" spans="1:12" s="1" customFormat="1" ht="15.7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5.75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7" spans="1:12" ht="159" customHeight="1">
      <c r="A7" s="6"/>
      <c r="B7" s="9" t="s">
        <v>35</v>
      </c>
      <c r="C7" s="9" t="s">
        <v>32</v>
      </c>
      <c r="D7" s="10" t="s">
        <v>33</v>
      </c>
      <c r="E7" s="9" t="s">
        <v>34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</row>
    <row r="8" spans="1:12" ht="22.5">
      <c r="A8" s="34" t="s">
        <v>46</v>
      </c>
      <c r="B8" s="13">
        <v>343059</v>
      </c>
      <c r="C8" s="13">
        <v>1754320</v>
      </c>
      <c r="D8" s="13">
        <v>1006704</v>
      </c>
      <c r="E8" s="14">
        <v>449367</v>
      </c>
      <c r="F8" s="15">
        <v>100567</v>
      </c>
      <c r="G8" s="13">
        <v>736100</v>
      </c>
      <c r="H8" s="13">
        <v>15896</v>
      </c>
      <c r="I8" s="15">
        <v>176292</v>
      </c>
      <c r="J8" s="13">
        <v>1426019</v>
      </c>
      <c r="K8" s="16">
        <v>161168</v>
      </c>
      <c r="L8" s="13">
        <v>1798553</v>
      </c>
    </row>
    <row r="9" spans="1:12" ht="14.25">
      <c r="A9" s="35" t="s">
        <v>47</v>
      </c>
      <c r="B9" s="13">
        <f>B8</f>
        <v>343059</v>
      </c>
      <c r="C9" s="13">
        <v>1225694</v>
      </c>
      <c r="D9" s="13">
        <v>726264</v>
      </c>
      <c r="E9" s="17">
        <v>91939</v>
      </c>
      <c r="F9" s="15">
        <v>76716</v>
      </c>
      <c r="G9" s="13">
        <f>SUM(G8-G10)</f>
        <v>491896</v>
      </c>
      <c r="H9" s="13">
        <f>H8-H10</f>
        <v>15656</v>
      </c>
      <c r="I9" s="15">
        <v>21497</v>
      </c>
      <c r="J9" s="13">
        <v>547797</v>
      </c>
      <c r="K9" s="18">
        <v>78395</v>
      </c>
      <c r="L9" s="13">
        <v>1362344</v>
      </c>
    </row>
    <row r="10" spans="1:12" ht="14.25">
      <c r="A10" s="35" t="s">
        <v>48</v>
      </c>
      <c r="B10" s="13">
        <v>0</v>
      </c>
      <c r="C10" s="13">
        <v>528626</v>
      </c>
      <c r="D10" s="13">
        <v>280440</v>
      </c>
      <c r="E10" s="17">
        <v>357428</v>
      </c>
      <c r="F10" s="15">
        <v>23851</v>
      </c>
      <c r="G10" s="13">
        <v>244204</v>
      </c>
      <c r="H10" s="13">
        <v>240</v>
      </c>
      <c r="I10" s="15">
        <v>154795</v>
      </c>
      <c r="J10" s="13">
        <v>878222</v>
      </c>
      <c r="K10" s="16">
        <v>82773</v>
      </c>
      <c r="L10" s="13">
        <v>436209</v>
      </c>
    </row>
    <row r="11" spans="1:12" ht="14.25">
      <c r="A11" s="34" t="s">
        <v>49</v>
      </c>
      <c r="B11" s="13">
        <v>690875</v>
      </c>
      <c r="C11" s="13">
        <v>9038484</v>
      </c>
      <c r="D11" s="13">
        <v>1093702</v>
      </c>
      <c r="E11" s="17">
        <v>5691646</v>
      </c>
      <c r="F11" s="15">
        <v>236669</v>
      </c>
      <c r="G11" s="13">
        <v>2227108</v>
      </c>
      <c r="H11" s="13">
        <v>523680</v>
      </c>
      <c r="I11" s="15">
        <v>3322722</v>
      </c>
      <c r="J11" s="13">
        <v>13005680</v>
      </c>
      <c r="K11" s="16">
        <v>866922</v>
      </c>
      <c r="L11" s="13">
        <v>738424</v>
      </c>
    </row>
    <row r="12" spans="1:12" ht="14.25">
      <c r="A12" s="35" t="s">
        <v>50</v>
      </c>
      <c r="B12" s="13">
        <f>46+3820</f>
        <v>3866</v>
      </c>
      <c r="C12" s="13">
        <v>4286986</v>
      </c>
      <c r="D12" s="13">
        <v>491890</v>
      </c>
      <c r="E12" s="17">
        <v>2417051</v>
      </c>
      <c r="F12" s="15">
        <v>45367</v>
      </c>
      <c r="G12" s="13">
        <v>758651</v>
      </c>
      <c r="H12" s="13">
        <f>9551+236273</f>
        <v>245824</v>
      </c>
      <c r="I12" s="15">
        <v>1709322</v>
      </c>
      <c r="J12" s="13">
        <v>3900429</v>
      </c>
      <c r="K12" s="16">
        <v>139984</v>
      </c>
      <c r="L12" s="13">
        <v>120620</v>
      </c>
    </row>
    <row r="13" spans="1:12" ht="27" customHeight="1">
      <c r="A13" s="35" t="s">
        <v>51</v>
      </c>
      <c r="B13" s="13">
        <f>B11-B12</f>
        <v>687009</v>
      </c>
      <c r="C13" s="13">
        <v>4734235</v>
      </c>
      <c r="D13" s="13">
        <v>594910</v>
      </c>
      <c r="E13" s="17">
        <v>3233434</v>
      </c>
      <c r="F13" s="15">
        <v>179646</v>
      </c>
      <c r="G13" s="13">
        <f>SUM(G11-G12-G14)</f>
        <v>1465379</v>
      </c>
      <c r="H13" s="13">
        <f>H11-H12-H14</f>
        <v>271537</v>
      </c>
      <c r="I13" s="15">
        <v>1568221</v>
      </c>
      <c r="J13" s="13">
        <v>8719332</v>
      </c>
      <c r="K13" s="16">
        <v>684089</v>
      </c>
      <c r="L13" s="13">
        <v>508323</v>
      </c>
    </row>
    <row r="14" spans="1:12" ht="26.25" customHeight="1">
      <c r="A14" s="35" t="s">
        <v>52</v>
      </c>
      <c r="B14" s="13">
        <v>0</v>
      </c>
      <c r="C14" s="13">
        <v>17263</v>
      </c>
      <c r="D14" s="13">
        <v>6902</v>
      </c>
      <c r="E14" s="13">
        <v>41161</v>
      </c>
      <c r="F14" s="15">
        <v>11656</v>
      </c>
      <c r="G14" s="13">
        <v>3078</v>
      </c>
      <c r="H14" s="13">
        <f>5773+546</f>
        <v>6319</v>
      </c>
      <c r="I14" s="15">
        <v>45179</v>
      </c>
      <c r="J14" s="13">
        <v>385919</v>
      </c>
      <c r="K14" s="16">
        <v>42849</v>
      </c>
      <c r="L14" s="13">
        <v>109481</v>
      </c>
    </row>
    <row r="15" spans="1:12" ht="14.25">
      <c r="A15" s="34" t="s">
        <v>53</v>
      </c>
      <c r="B15" s="13">
        <f>6510</f>
        <v>6510</v>
      </c>
      <c r="C15" s="13">
        <v>1449034</v>
      </c>
      <c r="D15" s="13">
        <v>847049</v>
      </c>
      <c r="E15" s="17">
        <v>528260</v>
      </c>
      <c r="F15" s="15">
        <v>33825</v>
      </c>
      <c r="G15" s="13">
        <v>0</v>
      </c>
      <c r="H15" s="13">
        <v>134469</v>
      </c>
      <c r="I15" s="15">
        <v>252144</v>
      </c>
      <c r="J15" s="13">
        <v>1899438</v>
      </c>
      <c r="K15" s="16">
        <v>166750</v>
      </c>
      <c r="L15" s="13">
        <v>397912</v>
      </c>
    </row>
    <row r="16" spans="1:12" ht="14.25">
      <c r="A16" s="34" t="s">
        <v>54</v>
      </c>
      <c r="B16" s="13">
        <v>-5667</v>
      </c>
      <c r="C16" s="13">
        <v>-87617</v>
      </c>
      <c r="D16" s="13">
        <v>-20934</v>
      </c>
      <c r="E16" s="17">
        <v>-36856</v>
      </c>
      <c r="F16" s="15">
        <v>-3690</v>
      </c>
      <c r="G16" s="13">
        <v>-20194</v>
      </c>
      <c r="H16" s="13">
        <v>-3534</v>
      </c>
      <c r="I16" s="15">
        <v>-13270</v>
      </c>
      <c r="J16" s="13">
        <v>-125467</v>
      </c>
      <c r="K16" s="16">
        <v>-2046</v>
      </c>
      <c r="L16" s="13">
        <v>-58332</v>
      </c>
    </row>
    <row r="17" spans="1:12" ht="14.25">
      <c r="A17" s="34" t="s">
        <v>55</v>
      </c>
      <c r="B17" s="13">
        <v>1074444</v>
      </c>
      <c r="C17" s="13">
        <v>13337686</v>
      </c>
      <c r="D17" s="13">
        <v>3504835</v>
      </c>
      <c r="E17" s="17">
        <v>7182279</v>
      </c>
      <c r="F17" s="15">
        <v>414805</v>
      </c>
      <c r="G17" s="13">
        <v>3146639</v>
      </c>
      <c r="H17" s="13">
        <v>773762</v>
      </c>
      <c r="I17" s="15">
        <v>4054258</v>
      </c>
      <c r="J17" s="13">
        <v>18035497</v>
      </c>
      <c r="K17" s="16">
        <v>1355765</v>
      </c>
      <c r="L17" s="13">
        <v>3250620</v>
      </c>
    </row>
    <row r="18" spans="1:12" ht="22.5">
      <c r="A18" s="34" t="s">
        <v>56</v>
      </c>
      <c r="B18" s="13">
        <v>554702</v>
      </c>
      <c r="C18" s="13">
        <v>2321771</v>
      </c>
      <c r="D18" s="13">
        <v>105600</v>
      </c>
      <c r="E18" s="17">
        <v>2756487</v>
      </c>
      <c r="F18" s="15">
        <v>40661</v>
      </c>
      <c r="G18" s="13">
        <v>2478629</v>
      </c>
      <c r="H18" s="13">
        <v>306386</v>
      </c>
      <c r="I18" s="15">
        <v>2508400</v>
      </c>
      <c r="J18" s="13">
        <v>5718718</v>
      </c>
      <c r="K18" s="16">
        <v>92818</v>
      </c>
      <c r="L18" s="13">
        <v>506308</v>
      </c>
    </row>
    <row r="19" spans="1:12" ht="22.5">
      <c r="A19" s="35" t="s">
        <v>57</v>
      </c>
      <c r="B19" s="13">
        <v>548955</v>
      </c>
      <c r="C19" s="13">
        <v>316855</v>
      </c>
      <c r="D19" s="13">
        <v>0</v>
      </c>
      <c r="E19" s="17">
        <v>338</v>
      </c>
      <c r="F19" s="15">
        <v>0</v>
      </c>
      <c r="G19" s="13">
        <v>2467998</v>
      </c>
      <c r="H19" s="13">
        <v>231348</v>
      </c>
      <c r="I19" s="15">
        <v>2323002</v>
      </c>
      <c r="J19" s="13">
        <v>5011290</v>
      </c>
      <c r="K19" s="16">
        <v>0</v>
      </c>
      <c r="L19" s="13">
        <v>0</v>
      </c>
    </row>
    <row r="20" spans="1:12" ht="14.25">
      <c r="A20" s="34" t="s">
        <v>58</v>
      </c>
      <c r="B20" s="13">
        <v>454447</v>
      </c>
      <c r="C20" s="13">
        <v>8911351</v>
      </c>
      <c r="D20" s="13">
        <v>2910779</v>
      </c>
      <c r="E20" s="17">
        <v>2882096</v>
      </c>
      <c r="F20" s="15">
        <v>197660</v>
      </c>
      <c r="G20" s="13">
        <v>637263</v>
      </c>
      <c r="H20" s="13">
        <v>352136</v>
      </c>
      <c r="I20" s="15">
        <v>869108</v>
      </c>
      <c r="J20" s="13">
        <v>8253480</v>
      </c>
      <c r="K20" s="16">
        <v>943734</v>
      </c>
      <c r="L20" s="13">
        <v>2420599</v>
      </c>
    </row>
    <row r="21" spans="1:14" ht="14.25">
      <c r="A21" s="34" t="s">
        <v>59</v>
      </c>
      <c r="B21" s="13">
        <v>433601</v>
      </c>
      <c r="C21" s="13">
        <v>5981014</v>
      </c>
      <c r="D21" s="13">
        <v>1399061</v>
      </c>
      <c r="E21" s="17">
        <v>1842577</v>
      </c>
      <c r="F21" s="15">
        <v>71377</v>
      </c>
      <c r="G21" s="13">
        <v>518842</v>
      </c>
      <c r="H21" s="13">
        <v>189486</v>
      </c>
      <c r="I21" s="15">
        <v>368443</v>
      </c>
      <c r="J21" s="13">
        <v>5394389</v>
      </c>
      <c r="K21" s="16">
        <v>306474</v>
      </c>
      <c r="L21" s="13">
        <v>1104967</v>
      </c>
      <c r="N21" s="8"/>
    </row>
    <row r="22" spans="1:12" ht="14.25">
      <c r="A22" s="35" t="s">
        <v>60</v>
      </c>
      <c r="B22" s="13">
        <v>1786</v>
      </c>
      <c r="C22" s="13">
        <v>3644500</v>
      </c>
      <c r="D22" s="13">
        <v>414301</v>
      </c>
      <c r="E22" s="17">
        <v>630753</v>
      </c>
      <c r="F22" s="15">
        <v>12736</v>
      </c>
      <c r="G22" s="13">
        <v>106535</v>
      </c>
      <c r="H22" s="13">
        <v>46085</v>
      </c>
      <c r="I22" s="15">
        <v>155264</v>
      </c>
      <c r="J22" s="13">
        <v>2208184</v>
      </c>
      <c r="K22" s="16">
        <v>83565</v>
      </c>
      <c r="L22" s="13">
        <v>105611</v>
      </c>
    </row>
    <row r="23" spans="1:12" ht="14.25">
      <c r="A23" s="35" t="s">
        <v>61</v>
      </c>
      <c r="B23" s="13">
        <f>B21-B22</f>
        <v>431815</v>
      </c>
      <c r="C23" s="13">
        <v>2336514</v>
      </c>
      <c r="D23" s="13">
        <v>984760</v>
      </c>
      <c r="E23" s="17">
        <v>1211824</v>
      </c>
      <c r="F23" s="15">
        <v>58641</v>
      </c>
      <c r="G23" s="13">
        <f>SUM(G21-G22)</f>
        <v>412307</v>
      </c>
      <c r="H23" s="13">
        <f>H21-H22</f>
        <v>143401</v>
      </c>
      <c r="I23" s="15">
        <v>213179</v>
      </c>
      <c r="J23" s="13">
        <v>3186205</v>
      </c>
      <c r="K23" s="16">
        <v>222909</v>
      </c>
      <c r="L23" s="13">
        <v>999356</v>
      </c>
    </row>
    <row r="24" spans="1:14" ht="14.25">
      <c r="A24" s="34" t="s">
        <v>62</v>
      </c>
      <c r="B24" s="13">
        <v>20846</v>
      </c>
      <c r="C24" s="13">
        <v>2930337</v>
      </c>
      <c r="D24" s="13">
        <v>1511718</v>
      </c>
      <c r="E24" s="17">
        <v>1039519</v>
      </c>
      <c r="F24" s="15">
        <v>126283</v>
      </c>
      <c r="G24" s="13">
        <v>118421</v>
      </c>
      <c r="H24" s="13">
        <v>162650</v>
      </c>
      <c r="I24" s="15">
        <v>500665</v>
      </c>
      <c r="J24" s="13">
        <v>2859091</v>
      </c>
      <c r="K24" s="16">
        <v>637260</v>
      </c>
      <c r="L24" s="13">
        <v>1315632</v>
      </c>
      <c r="N24" s="8"/>
    </row>
    <row r="25" spans="1:12" ht="14.25">
      <c r="A25" s="35" t="s">
        <v>60</v>
      </c>
      <c r="B25" s="13">
        <v>8943</v>
      </c>
      <c r="C25" s="13">
        <v>2741578</v>
      </c>
      <c r="D25" s="13">
        <v>1307138</v>
      </c>
      <c r="E25" s="17">
        <v>837721</v>
      </c>
      <c r="F25" s="15">
        <v>113740</v>
      </c>
      <c r="G25" s="13">
        <v>37842</v>
      </c>
      <c r="H25" s="13">
        <v>102593</v>
      </c>
      <c r="I25" s="15">
        <v>290976</v>
      </c>
      <c r="J25" s="13">
        <v>2392326</v>
      </c>
      <c r="K25" s="16">
        <v>468376</v>
      </c>
      <c r="L25" s="13">
        <v>891084</v>
      </c>
    </row>
    <row r="26" spans="1:12" ht="14.25">
      <c r="A26" s="35" t="s">
        <v>63</v>
      </c>
      <c r="B26" s="13">
        <f>B24-B25</f>
        <v>11903</v>
      </c>
      <c r="C26" s="13">
        <v>188759</v>
      </c>
      <c r="D26" s="13">
        <v>204580</v>
      </c>
      <c r="E26" s="17">
        <v>201798</v>
      </c>
      <c r="F26" s="15">
        <v>12543</v>
      </c>
      <c r="G26" s="13">
        <f>SUM(G24-G25)</f>
        <v>80579</v>
      </c>
      <c r="H26" s="13">
        <f>H24-H25</f>
        <v>60057</v>
      </c>
      <c r="I26" s="15">
        <v>209689</v>
      </c>
      <c r="J26" s="13">
        <v>466765</v>
      </c>
      <c r="K26" s="16">
        <v>168884</v>
      </c>
      <c r="L26" s="13">
        <v>424548</v>
      </c>
    </row>
    <row r="27" spans="1:12" ht="14.25">
      <c r="A27" s="34" t="s">
        <v>64</v>
      </c>
      <c r="B27" s="13">
        <v>0</v>
      </c>
      <c r="C27" s="13">
        <v>467660</v>
      </c>
      <c r="D27" s="13">
        <v>42327</v>
      </c>
      <c r="E27" s="17">
        <v>104037</v>
      </c>
      <c r="F27" s="15">
        <v>41416</v>
      </c>
      <c r="G27" s="13">
        <v>0</v>
      </c>
      <c r="H27" s="13">
        <v>0</v>
      </c>
      <c r="I27" s="15">
        <v>0</v>
      </c>
      <c r="J27" s="13">
        <v>599308</v>
      </c>
      <c r="K27" s="16">
        <v>42515</v>
      </c>
      <c r="L27" s="13">
        <v>8693</v>
      </c>
    </row>
    <row r="28" spans="1:12" ht="14.25">
      <c r="A28" s="34" t="s">
        <v>65</v>
      </c>
      <c r="B28" s="13">
        <v>2403</v>
      </c>
      <c r="C28" s="13">
        <v>1058076</v>
      </c>
      <c r="D28" s="13">
        <v>301920</v>
      </c>
      <c r="E28" s="17">
        <v>466761</v>
      </c>
      <c r="F28" s="15">
        <v>47788</v>
      </c>
      <c r="G28" s="13">
        <v>340</v>
      </c>
      <c r="H28" s="13">
        <v>77811</v>
      </c>
      <c r="I28" s="15">
        <v>271819</v>
      </c>
      <c r="J28" s="13">
        <v>1426939</v>
      </c>
      <c r="K28" s="16">
        <v>118666</v>
      </c>
      <c r="L28" s="13">
        <v>272208</v>
      </c>
    </row>
    <row r="29" spans="1:12" ht="14.25">
      <c r="A29" s="35" t="s">
        <v>66</v>
      </c>
      <c r="B29" s="13">
        <v>0</v>
      </c>
      <c r="C29" s="13">
        <v>569712</v>
      </c>
      <c r="D29" s="13">
        <v>157267</v>
      </c>
      <c r="E29" s="17">
        <v>311736</v>
      </c>
      <c r="F29" s="15">
        <v>34347</v>
      </c>
      <c r="G29" s="13">
        <v>0</v>
      </c>
      <c r="H29" s="19">
        <v>62000</v>
      </c>
      <c r="I29" s="15">
        <v>234908</v>
      </c>
      <c r="J29" s="13">
        <v>154414</v>
      </c>
      <c r="K29" s="16">
        <v>94039</v>
      </c>
      <c r="L29" s="13">
        <v>176708</v>
      </c>
    </row>
    <row r="30" spans="1:12" ht="14.25">
      <c r="A30" s="34" t="s">
        <v>67</v>
      </c>
      <c r="B30" s="13">
        <v>1074444</v>
      </c>
      <c r="C30" s="13">
        <v>13337686</v>
      </c>
      <c r="D30" s="13">
        <v>3504835</v>
      </c>
      <c r="E30" s="17">
        <v>7182279</v>
      </c>
      <c r="F30" s="15">
        <v>414805</v>
      </c>
      <c r="G30" s="26">
        <v>3146639</v>
      </c>
      <c r="H30" s="13">
        <v>773762</v>
      </c>
      <c r="I30" s="20">
        <v>4054258</v>
      </c>
      <c r="J30" s="13">
        <v>18035497</v>
      </c>
      <c r="K30" s="16">
        <v>1355765</v>
      </c>
      <c r="L30" s="13">
        <v>3250620</v>
      </c>
    </row>
    <row r="31" spans="3:8" ht="12.75">
      <c r="C31" s="11"/>
      <c r="H31" s="12"/>
    </row>
    <row r="33" spans="1:12" ht="14.25">
      <c r="A33" s="33" t="s">
        <v>68</v>
      </c>
      <c r="B33" s="21">
        <v>116605</v>
      </c>
      <c r="C33" s="21">
        <v>184324</v>
      </c>
      <c r="D33" s="21">
        <v>15131</v>
      </c>
      <c r="E33" s="22">
        <v>73017</v>
      </c>
      <c r="F33" s="27">
        <v>2115</v>
      </c>
      <c r="G33" s="21">
        <v>136446</v>
      </c>
      <c r="H33" s="21">
        <v>11395</v>
      </c>
      <c r="I33" s="23">
        <v>48033</v>
      </c>
      <c r="J33" s="21">
        <v>543492</v>
      </c>
      <c r="K33" s="24">
        <v>50395</v>
      </c>
      <c r="L33" s="21">
        <v>20600</v>
      </c>
    </row>
    <row r="34" spans="1:12" ht="14.25">
      <c r="A34" s="33" t="s">
        <v>69</v>
      </c>
      <c r="B34" s="21">
        <v>155374</v>
      </c>
      <c r="C34" s="21">
        <v>119061</v>
      </c>
      <c r="D34" s="21">
        <v>181</v>
      </c>
      <c r="E34" s="22">
        <v>6376</v>
      </c>
      <c r="F34" s="23">
        <v>0</v>
      </c>
      <c r="G34" s="21">
        <v>8867</v>
      </c>
      <c r="H34" s="21">
        <v>260</v>
      </c>
      <c r="I34" s="23">
        <v>6891</v>
      </c>
      <c r="J34" s="21">
        <v>107100</v>
      </c>
      <c r="K34" s="24">
        <v>1705</v>
      </c>
      <c r="L34" s="21">
        <v>4682</v>
      </c>
    </row>
    <row r="36" spans="1:1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1:12" ht="57.75" customHeight="1">
      <c r="A37" s="48" t="s">
        <v>73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14.25">
      <c r="A38" s="33" t="s">
        <v>70</v>
      </c>
      <c r="B38" s="15">
        <v>3008</v>
      </c>
      <c r="C38" s="13">
        <v>3019722.34213</v>
      </c>
      <c r="D38" s="13">
        <v>45372</v>
      </c>
      <c r="E38" s="25">
        <v>1575711.65831</v>
      </c>
      <c r="F38" s="15">
        <v>13485</v>
      </c>
      <c r="G38" s="13">
        <v>639001</v>
      </c>
      <c r="H38" s="13">
        <v>151418</v>
      </c>
      <c r="I38" s="15">
        <v>1475902.9791100025</v>
      </c>
      <c r="J38" s="13">
        <v>3458965</v>
      </c>
      <c r="K38" s="28">
        <v>62431</v>
      </c>
      <c r="L38" s="15">
        <v>16317</v>
      </c>
    </row>
    <row r="39" spans="1:12" ht="14.25">
      <c r="A39" s="33" t="s">
        <v>71</v>
      </c>
      <c r="B39" s="15">
        <v>555</v>
      </c>
      <c r="C39" s="13">
        <v>683043.1998200016</v>
      </c>
      <c r="D39" s="13">
        <v>363877</v>
      </c>
      <c r="E39" s="17">
        <v>447930.08968</v>
      </c>
      <c r="F39" s="15">
        <v>1528</v>
      </c>
      <c r="G39" s="13">
        <v>112792</v>
      </c>
      <c r="H39" s="13">
        <f>10670+4184</f>
        <v>14854</v>
      </c>
      <c r="I39" s="15">
        <v>48051.05665000003</v>
      </c>
      <c r="J39" s="13">
        <v>425565</v>
      </c>
      <c r="K39" s="28">
        <v>27427</v>
      </c>
      <c r="L39" s="15">
        <v>25504</v>
      </c>
    </row>
    <row r="40" spans="1:12" ht="14.25">
      <c r="A40" s="33" t="s">
        <v>72</v>
      </c>
      <c r="B40" s="15">
        <v>297</v>
      </c>
      <c r="C40" s="13">
        <v>569367.2602799999</v>
      </c>
      <c r="D40" s="13">
        <v>95568</v>
      </c>
      <c r="E40" s="17">
        <v>394817.01366</v>
      </c>
      <c r="F40" s="15">
        <v>25853</v>
      </c>
      <c r="G40" s="13">
        <v>5620</v>
      </c>
      <c r="H40" s="13">
        <f>251116-H38-H39</f>
        <v>84844</v>
      </c>
      <c r="I40" s="15">
        <v>192373.47093</v>
      </c>
      <c r="J40" s="13">
        <v>223779</v>
      </c>
      <c r="K40" s="28">
        <v>49768</v>
      </c>
      <c r="L40" s="15">
        <v>58168</v>
      </c>
    </row>
    <row r="42" spans="1:12" ht="12.75">
      <c r="A42" s="51" t="s">
        <v>29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26.25" customHeight="1">
      <c r="A43" s="52" t="s">
        <v>30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51" t="s">
        <v>26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51" t="s">
        <v>28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</sheetData>
  <mergeCells count="10">
    <mergeCell ref="A42:L42"/>
    <mergeCell ref="A43:L43"/>
    <mergeCell ref="A44:L44"/>
    <mergeCell ref="A45:L45"/>
    <mergeCell ref="F1:L1"/>
    <mergeCell ref="A36:L36"/>
    <mergeCell ref="A37:L37"/>
    <mergeCell ref="F2:L2"/>
    <mergeCell ref="A4:L4"/>
    <mergeCell ref="A5:L5"/>
  </mergeCells>
  <printOptions/>
  <pageMargins left="0.57" right="0.39" top="0.36" bottom="0.46" header="0.23" footer="0.3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2006-12-22T07:08:24Z</cp:lastPrinted>
  <dcterms:created xsi:type="dcterms:W3CDTF">2006-01-23T08:29:20Z</dcterms:created>
  <dcterms:modified xsi:type="dcterms:W3CDTF">2009-09-15T11:05:51Z</dcterms:modified>
  <cp:category/>
  <cp:version/>
  <cp:contentType/>
  <cp:contentStatus/>
</cp:coreProperties>
</file>