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2022_Q2/WEB'ui/"/>
    </mc:Choice>
  </mc:AlternateContent>
  <xr:revisionPtr revIDLastSave="23" documentId="8_{D532873B-425B-47B3-8ADC-6984B877B0E1}" xr6:coauthVersionLast="47" xr6:coauthVersionMax="47" xr10:uidLastSave="{947EE1D7-0EB1-4227-9BCD-C9F285D50BE1}"/>
  <bookViews>
    <workbookView xWindow="-108" yWindow="-108" windowWidth="23256" windowHeight="12576" xr2:uid="{631E7579-B37C-4BE9-813E-16B1977AEBC9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 a="1"/>
  <c r="M5" i="1" s="1"/>
  <c r="L5" i="1" a="1"/>
  <c r="L5" i="1" s="1"/>
  <c r="K5" i="1" a="1"/>
  <c r="K5" i="1" s="1"/>
  <c r="J5" i="1" a="1"/>
  <c r="J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E12" i="1" l="1"/>
  <c r="E8" i="1"/>
  <c r="E13" i="1"/>
  <c r="E11" i="1"/>
  <c r="E7" i="1"/>
  <c r="E14" i="1"/>
  <c r="E10" i="1"/>
  <c r="E9" i="1"/>
  <c r="J12" i="1"/>
  <c r="J8" i="1"/>
  <c r="J9" i="1"/>
  <c r="J11" i="1"/>
  <c r="J7" i="1"/>
  <c r="J14" i="1"/>
  <c r="J10" i="1"/>
  <c r="J13" i="1"/>
  <c r="F11" i="1"/>
  <c r="F7" i="1"/>
  <c r="F12" i="1"/>
  <c r="F14" i="1"/>
  <c r="F10" i="1"/>
  <c r="F13" i="1"/>
  <c r="F9" i="1"/>
  <c r="F8" i="1"/>
  <c r="K11" i="1"/>
  <c r="K7" i="1"/>
  <c r="K8" i="1"/>
  <c r="K14" i="1"/>
  <c r="K10" i="1"/>
  <c r="K13" i="1"/>
  <c r="K9" i="1"/>
  <c r="K12" i="1"/>
  <c r="C14" i="1"/>
  <c r="C10" i="1"/>
  <c r="C7" i="1"/>
  <c r="C13" i="1"/>
  <c r="C9" i="1"/>
  <c r="C12" i="1"/>
  <c r="C8" i="1"/>
  <c r="C11" i="1"/>
  <c r="G14" i="1"/>
  <c r="G10" i="1"/>
  <c r="G11" i="1"/>
  <c r="G13" i="1"/>
  <c r="G9" i="1"/>
  <c r="G12" i="1"/>
  <c r="G8" i="1"/>
  <c r="G7" i="1"/>
  <c r="D13" i="1"/>
  <c r="D9" i="1"/>
  <c r="D12" i="1"/>
  <c r="D8" i="1"/>
  <c r="D11" i="1"/>
  <c r="D7" i="1"/>
  <c r="D14" i="1"/>
  <c r="D10" i="1"/>
  <c r="H13" i="1"/>
  <c r="H9" i="1"/>
  <c r="H14" i="1"/>
  <c r="H10" i="1"/>
  <c r="H12" i="1"/>
  <c r="H8" i="1"/>
  <c r="H11" i="1"/>
  <c r="H7" i="1"/>
  <c r="M14" i="1"/>
  <c r="M10" i="1"/>
  <c r="M7" i="1"/>
  <c r="M13" i="1"/>
  <c r="M9" i="1"/>
  <c r="M12" i="1"/>
  <c r="M8" i="1"/>
  <c r="M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<sst xmlns="http://schemas.openxmlformats.org/spreadsheetml/2006/main" count="27" uniqueCount="27">
  <si>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Bankų pelnas (nuostolis)</t>
  </si>
  <si>
    <t>Metai</t>
  </si>
  <si>
    <t>Ketvirtis</t>
  </si>
  <si>
    <t>Pavadinimas</t>
  </si>
  <si>
    <t>AB "Citadele" bankas, finansinės grupės duomenys</t>
  </si>
  <si>
    <t>Luminor grupės duomenys</t>
  </si>
  <si>
    <t>Lietuvos centrinė kredito unija</t>
  </si>
  <si>
    <t>UAB Medicinos bankas, finansinės grupės duomenys</t>
  </si>
  <si>
    <t>OP Corporate Bank plc Lietuvos filialas</t>
  </si>
  <si>
    <t>AB SEB bankas, finansinės grupės duomenys</t>
  </si>
  <si>
    <t>"Swedbank", AB, grupės duomenys, finansinės grupės duomenys</t>
  </si>
  <si>
    <t>AB Šiaulių bankas, finansinės grupės duomenys</t>
  </si>
  <si>
    <t>UAB European Merchant Bank</t>
  </si>
  <si>
    <t>PayRay Bank</t>
  </si>
  <si>
    <t>Revolut Bank</t>
  </si>
  <si>
    <t>Grynosios palūkanų pajamos</t>
  </si>
  <si>
    <t>Grynosios komisinių pajamos</t>
  </si>
  <si>
    <t>Grynasis pelnas už finansinį turtą ir įsipareigojimus, vertinamus tikrąja verte (nuostolis dėl to)</t>
  </si>
  <si>
    <t xml:space="preserve">Kitos pajamos </t>
  </si>
  <si>
    <t>Išlaidos</t>
  </si>
  <si>
    <t>Personalo kaštai (Darbo užmokesčio fondas, premijos, atostoginiai, atleidimo išmokos + pašalpos pagal nedarbingumo lapelius + seminariniai darbuotojų mokymai + socialinio draudimo išlaidos+ įmokos bankrutuojančių įmonių darbuotojams)</t>
  </si>
  <si>
    <t>Vertės sumažėjimas</t>
  </si>
  <si>
    <r>
      <t>Iš viso pelno už tęstinę veiklą prieš mokesčius 7 eilutė+8 eilutė+9 eilutė+10 eilutė-11 eilutė</t>
    </r>
    <r>
      <rPr>
        <sz val="11"/>
        <color indexed="8"/>
        <rFont val="Calibri"/>
        <family val="2"/>
        <scheme val="minor"/>
      </rPr>
      <t>-12 eilutė-</t>
    </r>
    <r>
      <rPr>
        <sz val="11"/>
        <rFont val="Calibri"/>
        <family val="2"/>
        <scheme val="minor"/>
      </rPr>
      <t>13 eilutė=14 eilutė</t>
    </r>
  </si>
  <si>
    <t>! Nuo 2019 m. 01 mėn. 01 d. dėl vykdomų struktūrinių pokyčių, nebeteikiami Danske Bank A/S Lietuvos filialas duomenys.</t>
  </si>
  <si>
    <t xml:space="preserve"> *Luminor  grupės skaičiai pateikti pagal finansinės apskaitos duomenis</t>
  </si>
  <si>
    <t xml:space="preserve">**OP Corporate Bank Plc Lietuvos filialas įtraukia OP Corporate Bank plc Lietuvos filialo duomenis, t.y.  OP Corporate Bank plc priklausančios lizingo bendrovės UAB “OP Finance” duomenys ataskaitoje nerodomi.
</t>
  </si>
  <si>
    <t>Pastaba: dėl metodologinių skirtumų, duomenys su ankstesniais laikotarpiais nėra palyginami.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</si>
</sst>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5" fillId="0" borderId="1" xfId="1" applyNumberForma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3" fontId="5" fillId="0" borderId="1" xfId="1" applyNumberForma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3" fontId="1" fillId="0" borderId="0" xfId="0" applyNumberFormat="1" applyFont="1"/>
    <xf numFmtId="0" fontId="7" fillId="0" borderId="0" xfId="0" applyFont="1"/>
    <xf numFmtId="0" fontId="7" fillId="2" borderId="0" xfId="0" applyFont="1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8" fillId="0" borderId="1" xfId="0" applyFont="1" applyBorder="1"/>
  </cellXfs>
  <cellStyles count="2">
    <cellStyle name="Normal" xfId="0" builtinId="0"/>
    <cellStyle name="Normal 2" xfId="1" xr:uid="{87EF6E00-0ACF-4BB8-A5E0-09852361D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citade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Lumin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LCK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M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O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SE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&#352;iauli&#371;%20Bank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EMBa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PayRa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budrys_lba_lt/Documents/neklasifikuoti/STATISTIKA/statistika%20wip/Revol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ngas"/>
      <sheetName val="E"/>
      <sheetName val="B2"/>
      <sheetName val="C"/>
      <sheetName val="F"/>
      <sheetName val="G"/>
      <sheetName val="B1"/>
      <sheetName val="H"/>
      <sheetName val="A"/>
      <sheetName val="LNPSV"/>
      <sheetName val="2B"/>
      <sheetName val="Sheet1"/>
    </sheetNames>
    <sheetDataSet>
      <sheetData sheetId="0"/>
      <sheetData sheetId="1"/>
      <sheetData sheetId="2"/>
      <sheetData sheetId="3">
        <row r="6">
          <cell r="A6" t="str">
            <v>G. Gudžiūnas</v>
          </cell>
          <cell r="B6">
            <v>2019</v>
          </cell>
          <cell r="C6">
            <v>1</v>
          </cell>
          <cell r="D6">
            <v>2723</v>
          </cell>
          <cell r="E6">
            <v>400</v>
          </cell>
          <cell r="F6">
            <v>0</v>
          </cell>
          <cell r="G6">
            <v>467</v>
          </cell>
          <cell r="H6">
            <v>2071</v>
          </cell>
          <cell r="I6">
            <v>1831</v>
          </cell>
          <cell r="J6">
            <v>-1271</v>
          </cell>
          <cell r="K6">
            <v>959</v>
          </cell>
        </row>
        <row r="7">
          <cell r="A7" t="str">
            <v>G. Gudžiūnas</v>
          </cell>
          <cell r="B7">
            <v>2019</v>
          </cell>
          <cell r="C7">
            <v>2</v>
          </cell>
          <cell r="D7">
            <v>5500</v>
          </cell>
          <cell r="E7">
            <v>754</v>
          </cell>
          <cell r="F7">
            <v>0</v>
          </cell>
          <cell r="G7">
            <v>997</v>
          </cell>
          <cell r="H7">
            <v>2838</v>
          </cell>
          <cell r="I7">
            <v>3741</v>
          </cell>
          <cell r="J7">
            <v>-1279</v>
          </cell>
          <cell r="K7">
            <v>1951</v>
          </cell>
        </row>
        <row r="8">
          <cell r="A8" t="str">
            <v>V.Pauliukevičienė</v>
          </cell>
          <cell r="B8">
            <v>2019</v>
          </cell>
          <cell r="C8">
            <v>3</v>
          </cell>
          <cell r="D8">
            <v>8325</v>
          </cell>
          <cell r="E8">
            <v>1255</v>
          </cell>
          <cell r="F8">
            <v>0</v>
          </cell>
          <cell r="G8">
            <v>936</v>
          </cell>
          <cell r="H8">
            <v>2947</v>
          </cell>
          <cell r="I8">
            <v>5423</v>
          </cell>
          <cell r="J8">
            <v>-608</v>
          </cell>
          <cell r="K8">
            <v>2754</v>
          </cell>
        </row>
        <row r="9">
          <cell r="A9" t="str">
            <v>V.Pauliukevičienė</v>
          </cell>
          <cell r="B9">
            <v>2019</v>
          </cell>
          <cell r="C9">
            <v>4</v>
          </cell>
          <cell r="D9">
            <v>11310</v>
          </cell>
          <cell r="E9">
            <v>1777</v>
          </cell>
          <cell r="F9">
            <v>0</v>
          </cell>
          <cell r="G9">
            <v>1685</v>
          </cell>
          <cell r="H9">
            <v>4305</v>
          </cell>
          <cell r="I9">
            <v>7267</v>
          </cell>
          <cell r="J9">
            <v>3437</v>
          </cell>
          <cell r="K9">
            <v>-237</v>
          </cell>
        </row>
        <row r="10">
          <cell r="A10" t="str">
            <v>V.Pauliukevičienė</v>
          </cell>
          <cell r="B10">
            <v>2020</v>
          </cell>
          <cell r="C10">
            <v>1</v>
          </cell>
          <cell r="D10">
            <v>2846</v>
          </cell>
          <cell r="E10">
            <v>586</v>
          </cell>
          <cell r="F10">
            <v>0</v>
          </cell>
          <cell r="G10">
            <v>365</v>
          </cell>
          <cell r="H10">
            <v>526</v>
          </cell>
          <cell r="I10">
            <v>1640</v>
          </cell>
          <cell r="J10">
            <v>3465</v>
          </cell>
          <cell r="K10">
            <v>-1834</v>
          </cell>
        </row>
        <row r="11">
          <cell r="A11" t="str">
            <v>V.Pauliukevičienė</v>
          </cell>
          <cell r="B11">
            <v>2020</v>
          </cell>
          <cell r="C11">
            <v>2</v>
          </cell>
          <cell r="D11">
            <v>5001</v>
          </cell>
          <cell r="E11">
            <v>1053</v>
          </cell>
          <cell r="F11">
            <v>0</v>
          </cell>
          <cell r="G11">
            <v>635</v>
          </cell>
          <cell r="H11">
            <v>1643</v>
          </cell>
          <cell r="I11">
            <v>3312</v>
          </cell>
          <cell r="J11">
            <v>2175</v>
          </cell>
          <cell r="K11">
            <v>-441</v>
          </cell>
        </row>
        <row r="12">
          <cell r="A12" t="str">
            <v>V.Pauliukevičienė</v>
          </cell>
          <cell r="B12">
            <v>2020</v>
          </cell>
          <cell r="C12">
            <v>3</v>
          </cell>
          <cell r="D12">
            <v>7896</v>
          </cell>
          <cell r="E12">
            <v>1987</v>
          </cell>
          <cell r="F12">
            <v>0</v>
          </cell>
          <cell r="G12">
            <v>1932</v>
          </cell>
          <cell r="H12">
            <v>2959</v>
          </cell>
          <cell r="I12">
            <v>4812</v>
          </cell>
          <cell r="J12">
            <v>2561</v>
          </cell>
          <cell r="K12">
            <v>1483</v>
          </cell>
        </row>
        <row r="13">
          <cell r="A13" t="str">
            <v>V.Pauliukevičienė</v>
          </cell>
          <cell r="B13">
            <v>2020</v>
          </cell>
          <cell r="C13">
            <v>4</v>
          </cell>
          <cell r="D13">
            <v>11305</v>
          </cell>
          <cell r="E13">
            <v>2855</v>
          </cell>
          <cell r="F13">
            <v>0</v>
          </cell>
          <cell r="G13">
            <v>2369</v>
          </cell>
          <cell r="H13">
            <v>4432</v>
          </cell>
          <cell r="I13">
            <v>6484</v>
          </cell>
          <cell r="J13">
            <v>2793</v>
          </cell>
          <cell r="K13">
            <v>2820</v>
          </cell>
        </row>
        <row r="14">
          <cell r="A14" t="str">
            <v>V.Pauliukevičienė</v>
          </cell>
          <cell r="B14">
            <v>2021</v>
          </cell>
          <cell r="C14">
            <v>1</v>
          </cell>
          <cell r="D14">
            <v>3496</v>
          </cell>
          <cell r="E14">
            <v>836</v>
          </cell>
          <cell r="F14">
            <v>0</v>
          </cell>
          <cell r="G14">
            <v>458</v>
          </cell>
          <cell r="H14">
            <v>1218</v>
          </cell>
          <cell r="I14">
            <v>1996</v>
          </cell>
          <cell r="J14">
            <v>752</v>
          </cell>
          <cell r="K14">
            <v>824</v>
          </cell>
        </row>
        <row r="15">
          <cell r="A15" t="str">
            <v>V.Pauliukevičienė</v>
          </cell>
          <cell r="B15">
            <v>2021</v>
          </cell>
          <cell r="C15">
            <v>2</v>
          </cell>
          <cell r="D15">
            <v>7523</v>
          </cell>
          <cell r="E15">
            <v>1955</v>
          </cell>
          <cell r="F15">
            <v>0</v>
          </cell>
          <cell r="G15">
            <v>915</v>
          </cell>
          <cell r="H15">
            <v>2899</v>
          </cell>
          <cell r="I15">
            <v>3858</v>
          </cell>
          <cell r="J15">
            <v>-3485</v>
          </cell>
          <cell r="K15">
            <v>7121</v>
          </cell>
        </row>
        <row r="16">
          <cell r="A16" t="str">
            <v>V.Pauliukevičienė</v>
          </cell>
          <cell r="B16">
            <v>2021</v>
          </cell>
          <cell r="C16">
            <v>3</v>
          </cell>
          <cell r="D16">
            <v>11475</v>
          </cell>
          <cell r="E16">
            <v>3060</v>
          </cell>
          <cell r="F16">
            <v>0</v>
          </cell>
          <cell r="G16">
            <v>1523</v>
          </cell>
          <cell r="H16">
            <v>4095</v>
          </cell>
          <cell r="I16">
            <v>5904</v>
          </cell>
          <cell r="J16">
            <v>-46</v>
          </cell>
          <cell r="K16">
            <v>6105</v>
          </cell>
        </row>
        <row r="17">
          <cell r="A17" t="str">
            <v>V.Aukštuolytė</v>
          </cell>
          <cell r="B17">
            <v>2021</v>
          </cell>
          <cell r="C17">
            <v>4</v>
          </cell>
          <cell r="D17">
            <v>16074</v>
          </cell>
          <cell r="E17">
            <v>4392</v>
          </cell>
          <cell r="F17">
            <v>0</v>
          </cell>
          <cell r="G17">
            <v>1165</v>
          </cell>
          <cell r="H17">
            <v>5803</v>
          </cell>
          <cell r="I17">
            <v>7975</v>
          </cell>
          <cell r="J17">
            <v>3043</v>
          </cell>
          <cell r="K17">
            <v>4810</v>
          </cell>
        </row>
        <row r="18">
          <cell r="A18" t="str">
            <v>V.Aukštuolytė</v>
          </cell>
          <cell r="B18">
            <v>2022</v>
          </cell>
          <cell r="C18">
            <v>1</v>
          </cell>
          <cell r="D18">
            <v>4894</v>
          </cell>
          <cell r="E18">
            <v>1203</v>
          </cell>
          <cell r="F18">
            <v>0</v>
          </cell>
          <cell r="G18">
            <v>571</v>
          </cell>
          <cell r="H18">
            <v>1882</v>
          </cell>
          <cell r="I18">
            <v>2178</v>
          </cell>
          <cell r="J18">
            <v>5798</v>
          </cell>
          <cell r="K18">
            <v>-3190</v>
          </cell>
        </row>
        <row r="19">
          <cell r="A19" t="str">
            <v>V.Aukštuolytė</v>
          </cell>
          <cell r="B19">
            <v>2022</v>
          </cell>
          <cell r="C19">
            <v>2</v>
          </cell>
          <cell r="D19">
            <v>10022</v>
          </cell>
          <cell r="E19">
            <v>2441</v>
          </cell>
          <cell r="F19">
            <v>0</v>
          </cell>
          <cell r="G19">
            <v>2555</v>
          </cell>
          <cell r="H19">
            <v>3963</v>
          </cell>
          <cell r="I19">
            <v>4429</v>
          </cell>
          <cell r="J19">
            <v>3772</v>
          </cell>
          <cell r="K19">
            <v>2854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PSV"/>
      <sheetName val="F"/>
      <sheetName val="2B"/>
      <sheetName val="A"/>
      <sheetName val="B1"/>
      <sheetName val="C"/>
      <sheetName val="E"/>
      <sheetName val="G"/>
      <sheetName val="H"/>
      <sheetName val="B2"/>
      <sheetName val="Faktoringas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L.Iešmantaitė</v>
          </cell>
          <cell r="B6">
            <v>2019</v>
          </cell>
          <cell r="C6">
            <v>1</v>
          </cell>
          <cell r="D6">
            <v>24407</v>
          </cell>
          <cell r="E6">
            <v>9600</v>
          </cell>
          <cell r="F6">
            <v>36</v>
          </cell>
          <cell r="G6">
            <v>5752</v>
          </cell>
          <cell r="H6">
            <v>18791</v>
          </cell>
          <cell r="I6">
            <v>12982</v>
          </cell>
          <cell r="J6">
            <v>-7815</v>
          </cell>
          <cell r="K6">
            <v>15837</v>
          </cell>
        </row>
        <row r="7">
          <cell r="A7" t="str">
            <v>L.Iešmantaitė</v>
          </cell>
          <cell r="B7">
            <v>2019</v>
          </cell>
          <cell r="C7">
            <v>2</v>
          </cell>
          <cell r="D7">
            <v>48673</v>
          </cell>
          <cell r="E7">
            <v>19310</v>
          </cell>
          <cell r="F7">
            <v>415</v>
          </cell>
          <cell r="G7">
            <v>4903</v>
          </cell>
          <cell r="H7">
            <v>35890</v>
          </cell>
          <cell r="I7">
            <v>22097</v>
          </cell>
          <cell r="J7">
            <v>-13027</v>
          </cell>
          <cell r="K7">
            <v>28341</v>
          </cell>
        </row>
        <row r="8">
          <cell r="A8" t="str">
            <v>L.Iešmantaitė</v>
          </cell>
          <cell r="B8">
            <v>2019</v>
          </cell>
          <cell r="C8">
            <v>3</v>
          </cell>
          <cell r="D8">
            <v>72825</v>
          </cell>
          <cell r="E8">
            <v>28920</v>
          </cell>
          <cell r="F8">
            <v>608</v>
          </cell>
          <cell r="G8">
            <v>15845</v>
          </cell>
          <cell r="H8">
            <v>60256</v>
          </cell>
          <cell r="I8">
            <v>31214</v>
          </cell>
          <cell r="J8">
            <v>-14376</v>
          </cell>
          <cell r="K8">
            <v>41104</v>
          </cell>
        </row>
        <row r="9">
          <cell r="A9" t="str">
            <v>L.Iešmantaitė</v>
          </cell>
          <cell r="B9">
            <v>2019</v>
          </cell>
          <cell r="C9">
            <v>4</v>
          </cell>
          <cell r="D9">
            <v>96295</v>
          </cell>
          <cell r="E9">
            <v>38361</v>
          </cell>
          <cell r="F9">
            <v>3142</v>
          </cell>
          <cell r="G9">
            <v>14176</v>
          </cell>
          <cell r="H9">
            <v>81401</v>
          </cell>
          <cell r="I9">
            <v>38901</v>
          </cell>
          <cell r="J9">
            <v>-7722</v>
          </cell>
          <cell r="K9">
            <v>39394</v>
          </cell>
        </row>
        <row r="10">
          <cell r="A10" t="str">
            <v>L.Iešmantaitė</v>
          </cell>
          <cell r="B10">
            <v>2020</v>
          </cell>
          <cell r="C10">
            <v>1</v>
          </cell>
          <cell r="D10">
            <v>22230</v>
          </cell>
          <cell r="E10">
            <v>9054</v>
          </cell>
          <cell r="F10">
            <v>70</v>
          </cell>
          <cell r="G10">
            <v>8739</v>
          </cell>
          <cell r="H10">
            <v>22235</v>
          </cell>
          <cell r="I10">
            <v>8594</v>
          </cell>
          <cell r="J10">
            <v>1484</v>
          </cell>
          <cell r="K10">
            <v>7780</v>
          </cell>
        </row>
        <row r="11">
          <cell r="A11" t="str">
            <v>L.Iešmantaitė</v>
          </cell>
          <cell r="B11">
            <v>2020</v>
          </cell>
          <cell r="C11">
            <v>2</v>
          </cell>
          <cell r="D11">
            <v>45800</v>
          </cell>
          <cell r="E11">
            <v>16504</v>
          </cell>
          <cell r="F11">
            <v>3144</v>
          </cell>
          <cell r="G11">
            <v>9511</v>
          </cell>
          <cell r="H11">
            <v>37409</v>
          </cell>
          <cell r="I11">
            <v>17018</v>
          </cell>
          <cell r="J11">
            <v>5633</v>
          </cell>
          <cell r="K11">
            <v>14899</v>
          </cell>
        </row>
        <row r="12">
          <cell r="A12" t="str">
            <v>L.Iešmantaitė</v>
          </cell>
          <cell r="B12">
            <v>2020</v>
          </cell>
          <cell r="C12">
            <v>3</v>
          </cell>
          <cell r="D12">
            <v>71256</v>
          </cell>
          <cell r="E12">
            <v>26904</v>
          </cell>
          <cell r="F12">
            <v>5481</v>
          </cell>
          <cell r="G12">
            <v>13980</v>
          </cell>
          <cell r="H12">
            <v>58178</v>
          </cell>
          <cell r="I12">
            <v>24871</v>
          </cell>
          <cell r="J12">
            <v>9394</v>
          </cell>
          <cell r="K12">
            <v>25178</v>
          </cell>
        </row>
        <row r="13">
          <cell r="A13" t="str">
            <v>L.Iešmantaitė</v>
          </cell>
          <cell r="B13">
            <v>2020</v>
          </cell>
          <cell r="C13">
            <v>4</v>
          </cell>
          <cell r="D13">
            <v>95670</v>
          </cell>
          <cell r="E13">
            <v>38239</v>
          </cell>
          <cell r="F13">
            <v>7086</v>
          </cell>
          <cell r="G13">
            <v>21792</v>
          </cell>
          <cell r="H13">
            <v>84743</v>
          </cell>
          <cell r="I13">
            <v>34410</v>
          </cell>
          <cell r="J13">
            <v>7679</v>
          </cell>
          <cell r="K13">
            <v>35955</v>
          </cell>
        </row>
        <row r="14">
          <cell r="A14" t="str">
            <v>L.Iešmantaitė</v>
          </cell>
          <cell r="B14">
            <v>2021</v>
          </cell>
          <cell r="C14">
            <v>1</v>
          </cell>
          <cell r="D14">
            <v>21201</v>
          </cell>
          <cell r="E14">
            <v>8835</v>
          </cell>
          <cell r="F14">
            <v>-484</v>
          </cell>
          <cell r="G14">
            <v>13719</v>
          </cell>
          <cell r="H14">
            <v>31034</v>
          </cell>
          <cell r="I14">
            <v>8411</v>
          </cell>
          <cell r="J14">
            <v>-1963</v>
          </cell>
          <cell r="K14">
            <v>5789</v>
          </cell>
        </row>
        <row r="15">
          <cell r="A15" t="str">
            <v>L.Iešmantaitė</v>
          </cell>
          <cell r="B15">
            <v>2021</v>
          </cell>
          <cell r="C15">
            <v>2</v>
          </cell>
          <cell r="D15">
            <v>45705</v>
          </cell>
          <cell r="E15">
            <v>18546</v>
          </cell>
          <cell r="F15">
            <v>-672</v>
          </cell>
          <cell r="G15">
            <v>13930</v>
          </cell>
          <cell r="H15">
            <v>52933</v>
          </cell>
          <cell r="I15">
            <v>16202</v>
          </cell>
          <cell r="J15">
            <v>-8454</v>
          </cell>
          <cell r="K15">
            <v>16828</v>
          </cell>
        </row>
        <row r="16">
          <cell r="A16" t="str">
            <v>L.Iešmantaitė</v>
          </cell>
          <cell r="B16">
            <v>2021</v>
          </cell>
          <cell r="C16">
            <v>3</v>
          </cell>
          <cell r="D16">
            <v>69888</v>
          </cell>
          <cell r="E16">
            <v>28138</v>
          </cell>
          <cell r="F16">
            <v>-649</v>
          </cell>
          <cell r="G16">
            <v>21578</v>
          </cell>
          <cell r="H16">
            <v>74102</v>
          </cell>
          <cell r="I16">
            <v>23407</v>
          </cell>
          <cell r="J16">
            <v>-3843</v>
          </cell>
          <cell r="K16">
            <v>25289</v>
          </cell>
        </row>
        <row r="17">
          <cell r="A17" t="str">
            <v>I. Jarmalavičienė</v>
          </cell>
          <cell r="B17">
            <v>2021</v>
          </cell>
          <cell r="C17">
            <v>4</v>
          </cell>
          <cell r="D17">
            <v>89191</v>
          </cell>
          <cell r="E17">
            <v>40043</v>
          </cell>
          <cell r="F17">
            <v>-1970</v>
          </cell>
          <cell r="G17">
            <v>29413</v>
          </cell>
          <cell r="H17">
            <v>88401</v>
          </cell>
          <cell r="I17">
            <v>32611</v>
          </cell>
          <cell r="J17">
            <v>-3511</v>
          </cell>
          <cell r="K17">
            <v>39176</v>
          </cell>
        </row>
        <row r="18">
          <cell r="A18" t="str">
            <v>I. Jarmalavičienė</v>
          </cell>
          <cell r="B18">
            <v>2022</v>
          </cell>
          <cell r="C18">
            <v>1</v>
          </cell>
          <cell r="D18">
            <v>24663</v>
          </cell>
          <cell r="E18">
            <v>9304</v>
          </cell>
          <cell r="F18">
            <v>-6700</v>
          </cell>
          <cell r="G18">
            <v>12906</v>
          </cell>
          <cell r="H18">
            <v>17594</v>
          </cell>
          <cell r="I18">
            <v>8530</v>
          </cell>
          <cell r="J18">
            <v>827</v>
          </cell>
          <cell r="K18">
            <v>13222</v>
          </cell>
        </row>
        <row r="19">
          <cell r="A19" t="str">
            <v>I. Jarmalavičienė</v>
          </cell>
          <cell r="B19">
            <v>2022</v>
          </cell>
          <cell r="C19">
            <v>2</v>
          </cell>
          <cell r="D19">
            <v>9091</v>
          </cell>
          <cell r="E19">
            <v>3450</v>
          </cell>
          <cell r="F19">
            <v>-3365</v>
          </cell>
          <cell r="G19">
            <v>7241</v>
          </cell>
          <cell r="H19">
            <v>-4939</v>
          </cell>
          <cell r="I19">
            <v>17170</v>
          </cell>
          <cell r="J19">
            <v>1145</v>
          </cell>
          <cell r="K19">
            <v>3041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"/>
      <sheetName val="C"/>
      <sheetName val="2B"/>
      <sheetName val="E"/>
      <sheetName val="F"/>
      <sheetName val="H"/>
      <sheetName val="G"/>
      <sheetName val="LNPSV"/>
      <sheetName val="Faktoringas"/>
      <sheetName val="B1"/>
      <sheetName val="A"/>
      <sheetName val="Sheet1"/>
      <sheetName val="Sheet2"/>
    </sheetNames>
    <sheetDataSet>
      <sheetData sheetId="0"/>
      <sheetData sheetId="1">
        <row r="7">
          <cell r="A7" t="str">
            <v>J. Kubilienė</v>
          </cell>
          <cell r="B7">
            <v>2019</v>
          </cell>
          <cell r="C7">
            <v>1</v>
          </cell>
          <cell r="D7">
            <v>299</v>
          </cell>
          <cell r="E7">
            <v>12</v>
          </cell>
          <cell r="F7">
            <v>0</v>
          </cell>
          <cell r="G7">
            <v>377</v>
          </cell>
          <cell r="H7">
            <v>242</v>
          </cell>
          <cell r="I7">
            <v>340</v>
          </cell>
          <cell r="J7">
            <v>51</v>
          </cell>
          <cell r="K7">
            <v>55</v>
          </cell>
        </row>
        <row r="8">
          <cell r="A8" t="str">
            <v>J. Kubilienė</v>
          </cell>
          <cell r="B8">
            <v>2019</v>
          </cell>
          <cell r="C8">
            <v>2</v>
          </cell>
          <cell r="D8">
            <v>662</v>
          </cell>
          <cell r="E8">
            <v>61</v>
          </cell>
          <cell r="F8">
            <v>0</v>
          </cell>
          <cell r="G8">
            <v>880</v>
          </cell>
          <cell r="H8">
            <v>489</v>
          </cell>
          <cell r="I8">
            <v>749</v>
          </cell>
          <cell r="J8">
            <v>97</v>
          </cell>
          <cell r="K8">
            <v>268</v>
          </cell>
        </row>
        <row r="9">
          <cell r="A9" t="str">
            <v>J. Kubilienė</v>
          </cell>
          <cell r="B9">
            <v>2019</v>
          </cell>
          <cell r="C9">
            <v>3</v>
          </cell>
          <cell r="D9">
            <v>1358</v>
          </cell>
          <cell r="E9">
            <v>27</v>
          </cell>
          <cell r="F9">
            <v>0</v>
          </cell>
          <cell r="G9">
            <v>1141</v>
          </cell>
          <cell r="H9">
            <v>782</v>
          </cell>
          <cell r="I9">
            <v>1178</v>
          </cell>
          <cell r="J9">
            <v>133</v>
          </cell>
          <cell r="K9">
            <v>433</v>
          </cell>
        </row>
        <row r="10">
          <cell r="A10" t="str">
            <v>J. Kubilienė</v>
          </cell>
          <cell r="B10">
            <v>2019</v>
          </cell>
          <cell r="C10">
            <v>4</v>
          </cell>
          <cell r="D10">
            <v>1905</v>
          </cell>
          <cell r="E10">
            <v>36</v>
          </cell>
          <cell r="F10">
            <v>1</v>
          </cell>
          <cell r="G10">
            <v>1779</v>
          </cell>
          <cell r="H10">
            <v>1034</v>
          </cell>
          <cell r="I10">
            <v>1648</v>
          </cell>
          <cell r="J10">
            <v>161</v>
          </cell>
          <cell r="K10">
            <v>878</v>
          </cell>
        </row>
        <row r="11">
          <cell r="A11" t="str">
            <v>J. Kubilienė</v>
          </cell>
          <cell r="B11">
            <v>2020</v>
          </cell>
          <cell r="C11">
            <v>1</v>
          </cell>
          <cell r="D11">
            <v>577</v>
          </cell>
          <cell r="E11">
            <v>-11</v>
          </cell>
          <cell r="F11">
            <v>0</v>
          </cell>
          <cell r="G11">
            <v>300</v>
          </cell>
          <cell r="H11">
            <v>323</v>
          </cell>
          <cell r="I11">
            <v>452</v>
          </cell>
          <cell r="J11">
            <v>2</v>
          </cell>
          <cell r="K11">
            <v>89</v>
          </cell>
        </row>
        <row r="12">
          <cell r="A12" t="str">
            <v>J. Kubilienė</v>
          </cell>
          <cell r="B12">
            <v>2020</v>
          </cell>
          <cell r="C12">
            <v>2</v>
          </cell>
          <cell r="D12">
            <v>1227</v>
          </cell>
          <cell r="E12">
            <v>-22</v>
          </cell>
          <cell r="F12">
            <v>0</v>
          </cell>
          <cell r="G12">
            <v>841</v>
          </cell>
          <cell r="H12">
            <v>681</v>
          </cell>
          <cell r="I12">
            <v>908</v>
          </cell>
          <cell r="J12">
            <v>119</v>
          </cell>
          <cell r="K12">
            <v>338</v>
          </cell>
        </row>
        <row r="13">
          <cell r="A13" t="str">
            <v>J. Kubilienė</v>
          </cell>
          <cell r="B13">
            <v>2020</v>
          </cell>
          <cell r="C13">
            <v>3</v>
          </cell>
          <cell r="D13">
            <v>1955</v>
          </cell>
          <cell r="E13">
            <v>-39</v>
          </cell>
          <cell r="F13">
            <v>0</v>
          </cell>
          <cell r="G13">
            <v>1251</v>
          </cell>
          <cell r="H13">
            <v>993</v>
          </cell>
          <cell r="I13">
            <v>1408</v>
          </cell>
          <cell r="J13">
            <v>218</v>
          </cell>
          <cell r="K13">
            <v>548</v>
          </cell>
        </row>
        <row r="14">
          <cell r="A14" t="str">
            <v>J. Kubilienė</v>
          </cell>
          <cell r="B14">
            <v>2020</v>
          </cell>
          <cell r="C14">
            <v>4</v>
          </cell>
          <cell r="D14">
            <v>2648</v>
          </cell>
          <cell r="E14">
            <v>-59</v>
          </cell>
          <cell r="F14">
            <v>0</v>
          </cell>
          <cell r="G14">
            <v>1570</v>
          </cell>
          <cell r="H14">
            <v>1024</v>
          </cell>
          <cell r="I14">
            <v>2020</v>
          </cell>
          <cell r="J14">
            <v>261</v>
          </cell>
          <cell r="K14">
            <v>854</v>
          </cell>
        </row>
        <row r="15">
          <cell r="A15" t="str">
            <v>R. Markauskienė</v>
          </cell>
          <cell r="B15">
            <v>2021</v>
          </cell>
          <cell r="C15">
            <v>1</v>
          </cell>
          <cell r="D15">
            <v>702</v>
          </cell>
          <cell r="E15">
            <v>-44</v>
          </cell>
          <cell r="F15">
            <v>47</v>
          </cell>
          <cell r="G15">
            <v>368</v>
          </cell>
          <cell r="H15">
            <v>336</v>
          </cell>
          <cell r="I15">
            <v>552</v>
          </cell>
          <cell r="J15">
            <v>25</v>
          </cell>
          <cell r="K15">
            <v>160</v>
          </cell>
        </row>
        <row r="16">
          <cell r="A16" t="str">
            <v>R. Markauskienė</v>
          </cell>
          <cell r="B16">
            <v>2021</v>
          </cell>
          <cell r="C16">
            <v>2</v>
          </cell>
          <cell r="D16">
            <v>1556</v>
          </cell>
          <cell r="E16">
            <v>-167</v>
          </cell>
          <cell r="F16">
            <v>132</v>
          </cell>
          <cell r="G16">
            <v>765</v>
          </cell>
          <cell r="H16">
            <v>742</v>
          </cell>
          <cell r="I16">
            <v>1041</v>
          </cell>
          <cell r="J16">
            <v>109</v>
          </cell>
          <cell r="K16">
            <v>394</v>
          </cell>
        </row>
        <row r="17">
          <cell r="A17" t="str">
            <v>E. Deimantavičiūtė</v>
          </cell>
          <cell r="B17">
            <v>2021</v>
          </cell>
          <cell r="C17">
            <v>3</v>
          </cell>
          <cell r="D17">
            <v>2439</v>
          </cell>
          <cell r="E17">
            <v>-193</v>
          </cell>
          <cell r="F17">
            <v>231</v>
          </cell>
          <cell r="G17">
            <v>1298</v>
          </cell>
          <cell r="H17">
            <v>1173</v>
          </cell>
          <cell r="I17">
            <v>1635</v>
          </cell>
          <cell r="J17">
            <v>148</v>
          </cell>
          <cell r="K17">
            <v>819</v>
          </cell>
        </row>
        <row r="18">
          <cell r="A18" t="str">
            <v>J. Kubilienė</v>
          </cell>
          <cell r="B18">
            <v>2021</v>
          </cell>
          <cell r="C18">
            <v>4</v>
          </cell>
          <cell r="D18">
            <v>3285</v>
          </cell>
          <cell r="E18">
            <v>-23</v>
          </cell>
          <cell r="F18">
            <v>162</v>
          </cell>
          <cell r="G18">
            <v>2102</v>
          </cell>
          <cell r="H18">
            <v>1354</v>
          </cell>
          <cell r="I18">
            <v>2409</v>
          </cell>
          <cell r="J18">
            <v>379</v>
          </cell>
          <cell r="K18">
            <v>1384</v>
          </cell>
        </row>
        <row r="19">
          <cell r="A19" t="str">
            <v>J. Kubilienė</v>
          </cell>
          <cell r="B19">
            <v>2022</v>
          </cell>
          <cell r="C19">
            <v>1</v>
          </cell>
          <cell r="D19">
            <v>853</v>
          </cell>
          <cell r="E19">
            <v>-55</v>
          </cell>
          <cell r="F19">
            <v>55</v>
          </cell>
          <cell r="G19">
            <v>474</v>
          </cell>
          <cell r="H19">
            <v>437</v>
          </cell>
          <cell r="I19">
            <v>571</v>
          </cell>
          <cell r="J19">
            <v>7</v>
          </cell>
          <cell r="K19">
            <v>312</v>
          </cell>
        </row>
        <row r="20">
          <cell r="A20" t="str">
            <v>J. Kubilienė</v>
          </cell>
          <cell r="B20">
            <v>2022</v>
          </cell>
          <cell r="C20">
            <v>2</v>
          </cell>
          <cell r="D20">
            <v>1872</v>
          </cell>
          <cell r="E20">
            <v>-110</v>
          </cell>
          <cell r="F20">
            <v>128</v>
          </cell>
          <cell r="G20">
            <v>1000</v>
          </cell>
          <cell r="H20">
            <v>752</v>
          </cell>
          <cell r="I20">
            <v>1274</v>
          </cell>
          <cell r="J20">
            <v>33</v>
          </cell>
          <cell r="K20">
            <v>831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"/>
      <sheetName val="C"/>
      <sheetName val="LNPSV"/>
      <sheetName val="Faktoringas"/>
      <sheetName val="E"/>
      <sheetName val="B1"/>
      <sheetName val="A"/>
      <sheetName val="F"/>
      <sheetName val="G"/>
      <sheetName val="H"/>
      <sheetName val="2B"/>
    </sheetNames>
    <sheetDataSet>
      <sheetData sheetId="0"/>
      <sheetData sheetId="1">
        <row r="7">
          <cell r="A7" t="str">
            <v>D. Steponaitytė</v>
          </cell>
          <cell r="B7">
            <v>2019</v>
          </cell>
          <cell r="C7">
            <v>1</v>
          </cell>
          <cell r="D7">
            <v>1945</v>
          </cell>
          <cell r="E7">
            <v>1437</v>
          </cell>
          <cell r="F7">
            <v>1093</v>
          </cell>
          <cell r="G7">
            <v>31</v>
          </cell>
          <cell r="H7">
            <v>1377</v>
          </cell>
          <cell r="I7">
            <v>2120</v>
          </cell>
          <cell r="J7">
            <v>109</v>
          </cell>
          <cell r="K7">
            <v>900</v>
          </cell>
        </row>
        <row r="8">
          <cell r="A8" t="str">
            <v>D. Prievelytė</v>
          </cell>
          <cell r="B8">
            <v>2019</v>
          </cell>
          <cell r="C8">
            <v>2</v>
          </cell>
          <cell r="D8">
            <v>4192</v>
          </cell>
          <cell r="E8">
            <v>3057</v>
          </cell>
          <cell r="F8">
            <v>3482</v>
          </cell>
          <cell r="G8">
            <v>47</v>
          </cell>
          <cell r="H8">
            <v>4153</v>
          </cell>
          <cell r="I8">
            <v>4425</v>
          </cell>
          <cell r="J8">
            <v>445</v>
          </cell>
          <cell r="K8">
            <v>1755</v>
          </cell>
        </row>
        <row r="9">
          <cell r="A9" t="str">
            <v>D. Steponaitytė</v>
          </cell>
          <cell r="B9">
            <v>2019</v>
          </cell>
          <cell r="C9">
            <v>3</v>
          </cell>
          <cell r="D9">
            <v>6656</v>
          </cell>
          <cell r="E9">
            <v>4626</v>
          </cell>
          <cell r="F9">
            <v>5123</v>
          </cell>
          <cell r="G9">
            <v>55</v>
          </cell>
          <cell r="H9">
            <v>5800</v>
          </cell>
          <cell r="I9">
            <v>6601</v>
          </cell>
          <cell r="J9">
            <v>675</v>
          </cell>
          <cell r="K9">
            <v>3384</v>
          </cell>
        </row>
        <row r="10">
          <cell r="A10" t="str">
            <v>D. Steponaitytė</v>
          </cell>
          <cell r="B10">
            <v>2019</v>
          </cell>
          <cell r="C10">
            <v>4</v>
          </cell>
          <cell r="D10">
            <v>9185</v>
          </cell>
          <cell r="E10">
            <v>6187</v>
          </cell>
          <cell r="F10">
            <v>6818</v>
          </cell>
          <cell r="G10">
            <v>121</v>
          </cell>
          <cell r="H10">
            <v>7830</v>
          </cell>
          <cell r="I10">
            <v>8913</v>
          </cell>
          <cell r="J10">
            <v>974</v>
          </cell>
          <cell r="K10">
            <v>4594</v>
          </cell>
        </row>
        <row r="11">
          <cell r="A11" t="str">
            <v>D. Steponaitytė</v>
          </cell>
          <cell r="B11">
            <v>2020</v>
          </cell>
          <cell r="C11">
            <v>1</v>
          </cell>
          <cell r="D11">
            <v>2610</v>
          </cell>
          <cell r="E11">
            <v>1314</v>
          </cell>
          <cell r="F11">
            <v>1064</v>
          </cell>
          <cell r="G11">
            <v>8</v>
          </cell>
          <cell r="H11">
            <v>1330</v>
          </cell>
          <cell r="I11">
            <v>2280</v>
          </cell>
          <cell r="J11">
            <v>577</v>
          </cell>
          <cell r="K11">
            <v>809</v>
          </cell>
        </row>
        <row r="12">
          <cell r="A12" t="str">
            <v>D. Prievelytė</v>
          </cell>
          <cell r="B12">
            <v>2020</v>
          </cell>
          <cell r="C12">
            <v>2</v>
          </cell>
          <cell r="D12">
            <v>5130</v>
          </cell>
          <cell r="E12">
            <v>2383</v>
          </cell>
          <cell r="F12">
            <v>1993</v>
          </cell>
          <cell r="G12">
            <v>19</v>
          </cell>
          <cell r="H12">
            <v>2486</v>
          </cell>
          <cell r="I12">
            <v>4294</v>
          </cell>
          <cell r="J12">
            <v>911</v>
          </cell>
          <cell r="K12">
            <v>1834</v>
          </cell>
        </row>
        <row r="13">
          <cell r="A13" t="str">
            <v>D. Steponaitytė</v>
          </cell>
          <cell r="B13">
            <v>2020</v>
          </cell>
          <cell r="C13">
            <v>3</v>
          </cell>
          <cell r="D13">
            <v>7959</v>
          </cell>
          <cell r="E13">
            <v>3503</v>
          </cell>
          <cell r="F13">
            <v>3548</v>
          </cell>
          <cell r="G13">
            <v>32</v>
          </cell>
          <cell r="H13">
            <v>3837</v>
          </cell>
          <cell r="I13">
            <v>6457</v>
          </cell>
          <cell r="J13">
            <v>926</v>
          </cell>
          <cell r="K13">
            <v>3822</v>
          </cell>
        </row>
        <row r="14">
          <cell r="A14" t="str">
            <v>D. Steponaitytė</v>
          </cell>
          <cell r="B14">
            <v>2020</v>
          </cell>
          <cell r="C14">
            <v>4</v>
          </cell>
          <cell r="D14">
            <v>10669</v>
          </cell>
          <cell r="E14">
            <v>4674</v>
          </cell>
          <cell r="F14">
            <v>4823</v>
          </cell>
          <cell r="G14">
            <v>38</v>
          </cell>
          <cell r="H14">
            <v>5198</v>
          </cell>
          <cell r="I14">
            <v>8756</v>
          </cell>
          <cell r="J14">
            <v>1717</v>
          </cell>
          <cell r="K14">
            <v>4533</v>
          </cell>
        </row>
        <row r="15">
          <cell r="A15" t="str">
            <v>D. Steponaitytė</v>
          </cell>
          <cell r="B15">
            <v>2021</v>
          </cell>
          <cell r="C15">
            <v>1</v>
          </cell>
          <cell r="D15">
            <v>2631</v>
          </cell>
          <cell r="E15">
            <v>996</v>
          </cell>
          <cell r="F15">
            <v>854</v>
          </cell>
          <cell r="G15">
            <v>60</v>
          </cell>
          <cell r="H15">
            <v>1143</v>
          </cell>
          <cell r="I15">
            <v>2101</v>
          </cell>
          <cell r="J15">
            <v>128</v>
          </cell>
          <cell r="K15">
            <v>1169</v>
          </cell>
        </row>
        <row r="16">
          <cell r="A16" t="str">
            <v>D. Steponaitytė</v>
          </cell>
          <cell r="B16">
            <v>2021</v>
          </cell>
          <cell r="C16">
            <v>2</v>
          </cell>
          <cell r="D16">
            <v>5504</v>
          </cell>
          <cell r="E16">
            <v>2059</v>
          </cell>
          <cell r="F16">
            <v>1917</v>
          </cell>
          <cell r="G16">
            <v>80</v>
          </cell>
          <cell r="H16">
            <v>2382</v>
          </cell>
          <cell r="I16">
            <v>4321</v>
          </cell>
          <cell r="J16">
            <v>416</v>
          </cell>
          <cell r="K16">
            <v>2441</v>
          </cell>
        </row>
        <row r="17">
          <cell r="A17" t="str">
            <v>D. Steponaitytė</v>
          </cell>
          <cell r="B17">
            <v>2021</v>
          </cell>
          <cell r="C17">
            <v>3</v>
          </cell>
          <cell r="D17">
            <v>8732</v>
          </cell>
          <cell r="E17">
            <v>3218</v>
          </cell>
          <cell r="F17">
            <v>3401</v>
          </cell>
          <cell r="G17">
            <v>85</v>
          </cell>
          <cell r="H17">
            <v>4069</v>
          </cell>
          <cell r="I17">
            <v>6444</v>
          </cell>
          <cell r="J17">
            <v>489</v>
          </cell>
          <cell r="K17">
            <v>4434</v>
          </cell>
        </row>
        <row r="18">
          <cell r="A18" t="str">
            <v>D. Steponaitytė</v>
          </cell>
          <cell r="B18">
            <v>2021</v>
          </cell>
          <cell r="C18">
            <v>4</v>
          </cell>
          <cell r="D18">
            <v>11543</v>
          </cell>
          <cell r="E18">
            <v>4466</v>
          </cell>
          <cell r="F18">
            <v>4588</v>
          </cell>
          <cell r="G18">
            <v>112</v>
          </cell>
          <cell r="H18">
            <v>5505</v>
          </cell>
          <cell r="I18">
            <v>8932</v>
          </cell>
          <cell r="J18">
            <v>549</v>
          </cell>
          <cell r="K18">
            <v>5723</v>
          </cell>
        </row>
        <row r="19">
          <cell r="A19" t="str">
            <v>D. Steponaitytė</v>
          </cell>
          <cell r="B19">
            <v>2022</v>
          </cell>
          <cell r="C19">
            <v>1</v>
          </cell>
          <cell r="D19">
            <v>2840</v>
          </cell>
          <cell r="E19">
            <v>1122</v>
          </cell>
          <cell r="F19">
            <v>948</v>
          </cell>
          <cell r="G19">
            <v>21</v>
          </cell>
          <cell r="H19">
            <v>1348</v>
          </cell>
          <cell r="I19">
            <v>2292</v>
          </cell>
          <cell r="J19">
            <v>226</v>
          </cell>
          <cell r="K19">
            <v>1065</v>
          </cell>
        </row>
        <row r="20">
          <cell r="A20" t="str">
            <v>D. Steponaitytė</v>
          </cell>
          <cell r="B20">
            <v>2022</v>
          </cell>
          <cell r="C20">
            <v>2</v>
          </cell>
          <cell r="D20">
            <v>5904</v>
          </cell>
          <cell r="E20">
            <v>2137</v>
          </cell>
          <cell r="F20">
            <v>2288</v>
          </cell>
          <cell r="G20">
            <v>38</v>
          </cell>
          <cell r="H20">
            <v>2792</v>
          </cell>
          <cell r="I20">
            <v>4843</v>
          </cell>
          <cell r="J20">
            <v>496</v>
          </cell>
          <cell r="K20">
            <v>2236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2"/>
      <sheetName val="A"/>
      <sheetName val="C"/>
      <sheetName val="E"/>
      <sheetName val="B1"/>
      <sheetName val="F"/>
      <sheetName val="G"/>
      <sheetName val="H"/>
      <sheetName val="PLBRR"/>
      <sheetName val="LNPSV"/>
      <sheetName val="2B"/>
      <sheetName val="Faktoringas"/>
      <sheetName val="B2 menesio"/>
      <sheetName val="Covid statistika"/>
    </sheetNames>
    <sheetDataSet>
      <sheetData sheetId="0"/>
      <sheetData sheetId="1"/>
      <sheetData sheetId="2">
        <row r="7">
          <cell r="A7" t="str">
            <v>L.Bilienė</v>
          </cell>
          <cell r="B7">
            <v>2019</v>
          </cell>
          <cell r="C7">
            <v>1</v>
          </cell>
          <cell r="D7">
            <v>1927</v>
          </cell>
          <cell r="E7">
            <v>271</v>
          </cell>
          <cell r="F7">
            <v>0</v>
          </cell>
          <cell r="G7">
            <v>0</v>
          </cell>
          <cell r="H7">
            <v>542</v>
          </cell>
          <cell r="I7">
            <v>253</v>
          </cell>
          <cell r="J7">
            <v>24</v>
          </cell>
          <cell r="K7">
            <v>1379</v>
          </cell>
        </row>
        <row r="8">
          <cell r="A8" t="str">
            <v>L.Bilienė</v>
          </cell>
          <cell r="B8">
            <v>2019</v>
          </cell>
          <cell r="C8">
            <v>2</v>
          </cell>
          <cell r="D8">
            <v>4160</v>
          </cell>
          <cell r="E8">
            <v>634</v>
          </cell>
          <cell r="F8">
            <v>0</v>
          </cell>
          <cell r="G8">
            <v>0</v>
          </cell>
          <cell r="H8">
            <v>1431</v>
          </cell>
          <cell r="I8">
            <v>560</v>
          </cell>
          <cell r="J8">
            <v>-239</v>
          </cell>
          <cell r="K8">
            <v>3042</v>
          </cell>
        </row>
        <row r="9">
          <cell r="A9" t="str">
            <v>L.Bilienė</v>
          </cell>
          <cell r="B9">
            <v>2019</v>
          </cell>
          <cell r="C9">
            <v>3</v>
          </cell>
          <cell r="D9">
            <v>6798</v>
          </cell>
          <cell r="E9">
            <v>1046</v>
          </cell>
          <cell r="F9">
            <v>0</v>
          </cell>
          <cell r="G9">
            <v>0</v>
          </cell>
          <cell r="H9">
            <v>2180</v>
          </cell>
          <cell r="I9">
            <v>874</v>
          </cell>
          <cell r="J9">
            <v>-74</v>
          </cell>
          <cell r="K9">
            <v>4864</v>
          </cell>
        </row>
        <row r="10">
          <cell r="A10" t="str">
            <v>L.Bilienė</v>
          </cell>
          <cell r="B10">
            <v>2019</v>
          </cell>
          <cell r="C10">
            <v>4</v>
          </cell>
          <cell r="D10">
            <v>9934</v>
          </cell>
          <cell r="E10">
            <v>1536</v>
          </cell>
          <cell r="F10">
            <v>0</v>
          </cell>
          <cell r="G10">
            <v>0</v>
          </cell>
          <cell r="H10">
            <v>3069</v>
          </cell>
          <cell r="I10">
            <v>1255</v>
          </cell>
          <cell r="J10">
            <v>94</v>
          </cell>
          <cell r="K10">
            <v>7052</v>
          </cell>
        </row>
        <row r="11">
          <cell r="A11" t="str">
            <v>L.Bilienė</v>
          </cell>
          <cell r="B11">
            <v>2020</v>
          </cell>
          <cell r="C11">
            <v>1</v>
          </cell>
          <cell r="D11">
            <v>2790</v>
          </cell>
          <cell r="E11">
            <v>279</v>
          </cell>
          <cell r="F11">
            <v>0</v>
          </cell>
          <cell r="G11">
            <v>0</v>
          </cell>
          <cell r="H11">
            <v>481</v>
          </cell>
          <cell r="I11">
            <v>448</v>
          </cell>
          <cell r="J11">
            <v>816</v>
          </cell>
          <cell r="K11">
            <v>1324</v>
          </cell>
        </row>
        <row r="12">
          <cell r="A12" t="str">
            <v>L.Bilienė</v>
          </cell>
          <cell r="B12">
            <v>2020</v>
          </cell>
          <cell r="C12">
            <v>2</v>
          </cell>
          <cell r="D12">
            <v>5516</v>
          </cell>
          <cell r="E12">
            <v>569</v>
          </cell>
          <cell r="F12">
            <v>0</v>
          </cell>
          <cell r="G12">
            <v>0</v>
          </cell>
          <cell r="H12">
            <v>1478</v>
          </cell>
          <cell r="I12">
            <v>814</v>
          </cell>
          <cell r="J12">
            <v>891</v>
          </cell>
          <cell r="K12">
            <v>2902</v>
          </cell>
        </row>
        <row r="13">
          <cell r="A13" t="str">
            <v>L.Bilienė</v>
          </cell>
          <cell r="B13">
            <v>2020</v>
          </cell>
          <cell r="C13">
            <v>3</v>
          </cell>
          <cell r="D13">
            <v>8076</v>
          </cell>
          <cell r="E13">
            <v>983</v>
          </cell>
          <cell r="F13">
            <v>0</v>
          </cell>
          <cell r="G13">
            <v>0</v>
          </cell>
          <cell r="H13">
            <v>2088</v>
          </cell>
          <cell r="I13">
            <v>1150</v>
          </cell>
          <cell r="J13">
            <v>553</v>
          </cell>
          <cell r="K13">
            <v>5268</v>
          </cell>
        </row>
        <row r="14">
          <cell r="A14" t="str">
            <v>L.Bilienė</v>
          </cell>
          <cell r="B14">
            <v>2020</v>
          </cell>
          <cell r="C14">
            <v>4</v>
          </cell>
          <cell r="D14">
            <v>10924</v>
          </cell>
          <cell r="E14">
            <v>1507</v>
          </cell>
          <cell r="F14">
            <v>0</v>
          </cell>
          <cell r="G14">
            <v>0</v>
          </cell>
          <cell r="H14">
            <v>2793</v>
          </cell>
          <cell r="I14">
            <v>1546</v>
          </cell>
          <cell r="J14">
            <v>-365</v>
          </cell>
          <cell r="K14">
            <v>8457</v>
          </cell>
        </row>
        <row r="15">
          <cell r="A15" t="str">
            <v>L.Bilienė</v>
          </cell>
          <cell r="B15">
            <v>2021</v>
          </cell>
          <cell r="C15">
            <v>1</v>
          </cell>
          <cell r="D15">
            <v>2292</v>
          </cell>
          <cell r="E15">
            <v>303</v>
          </cell>
          <cell r="F15">
            <v>0</v>
          </cell>
          <cell r="G15">
            <v>0</v>
          </cell>
          <cell r="H15">
            <v>589</v>
          </cell>
          <cell r="I15">
            <v>521</v>
          </cell>
          <cell r="J15">
            <v>-306</v>
          </cell>
          <cell r="K15">
            <v>1791</v>
          </cell>
        </row>
        <row r="16">
          <cell r="A16" t="str">
            <v>L.Bilienė</v>
          </cell>
          <cell r="B16">
            <v>2021</v>
          </cell>
          <cell r="C16">
            <v>2</v>
          </cell>
          <cell r="D16">
            <v>4482</v>
          </cell>
          <cell r="E16">
            <v>569</v>
          </cell>
          <cell r="F16">
            <v>0</v>
          </cell>
          <cell r="G16">
            <v>0</v>
          </cell>
          <cell r="H16">
            <v>1539</v>
          </cell>
          <cell r="I16">
            <v>936</v>
          </cell>
          <cell r="J16">
            <v>-478</v>
          </cell>
          <cell r="K16">
            <v>3054</v>
          </cell>
        </row>
        <row r="17">
          <cell r="A17" t="str">
            <v>L.Bilienė</v>
          </cell>
          <cell r="B17">
            <v>2021</v>
          </cell>
          <cell r="C17">
            <v>3</v>
          </cell>
          <cell r="D17">
            <v>7270</v>
          </cell>
          <cell r="E17">
            <v>1053</v>
          </cell>
          <cell r="F17">
            <v>0</v>
          </cell>
          <cell r="G17">
            <v>0</v>
          </cell>
          <cell r="H17">
            <v>2330</v>
          </cell>
          <cell r="I17">
            <v>1356</v>
          </cell>
          <cell r="J17">
            <v>-434</v>
          </cell>
          <cell r="K17">
            <v>5071</v>
          </cell>
        </row>
        <row r="18">
          <cell r="A18" t="str">
            <v>L.Bilienė</v>
          </cell>
          <cell r="B18">
            <v>2021</v>
          </cell>
          <cell r="C18">
            <v>4</v>
          </cell>
          <cell r="D18">
            <v>12180</v>
          </cell>
          <cell r="E18">
            <v>1686</v>
          </cell>
          <cell r="F18">
            <v>0</v>
          </cell>
          <cell r="G18">
            <v>0</v>
          </cell>
          <cell r="H18">
            <v>3344</v>
          </cell>
          <cell r="I18">
            <v>2112</v>
          </cell>
          <cell r="J18">
            <v>-628</v>
          </cell>
          <cell r="K18">
            <v>9038</v>
          </cell>
        </row>
        <row r="19">
          <cell r="A19" t="str">
            <v>L.Bilienė</v>
          </cell>
          <cell r="B19">
            <v>2022</v>
          </cell>
          <cell r="C19">
            <v>1</v>
          </cell>
          <cell r="D19">
            <v>5555</v>
          </cell>
          <cell r="E19">
            <v>545</v>
          </cell>
          <cell r="F19">
            <v>0</v>
          </cell>
          <cell r="G19">
            <v>0</v>
          </cell>
          <cell r="H19">
            <v>1145</v>
          </cell>
          <cell r="I19">
            <v>723</v>
          </cell>
          <cell r="J19">
            <v>64</v>
          </cell>
          <cell r="K19">
            <v>4168</v>
          </cell>
        </row>
        <row r="20">
          <cell r="A20" t="str">
            <v>L.Bilienė</v>
          </cell>
          <cell r="B20">
            <v>2022</v>
          </cell>
          <cell r="C20">
            <v>2</v>
          </cell>
          <cell r="D20">
            <v>10486</v>
          </cell>
          <cell r="E20">
            <v>953</v>
          </cell>
          <cell r="F20">
            <v>0</v>
          </cell>
          <cell r="G20">
            <v>0</v>
          </cell>
          <cell r="H20">
            <v>1725</v>
          </cell>
          <cell r="I20">
            <v>1412</v>
          </cell>
          <cell r="J20">
            <v>297</v>
          </cell>
          <cell r="K20">
            <v>8005</v>
          </cell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A31"/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E"/>
      <sheetName val="H"/>
      <sheetName val="F"/>
      <sheetName val="A"/>
      <sheetName val="B2"/>
      <sheetName val="G"/>
      <sheetName val="B1"/>
      <sheetName val="2B"/>
      <sheetName val="Faktoringas"/>
      <sheetName val="LNPSV"/>
    </sheetNames>
    <sheetDataSet>
      <sheetData sheetId="0">
        <row r="10">
          <cell r="A10" t="str">
            <v>Žana Popova</v>
          </cell>
          <cell r="B10">
            <v>2019</v>
          </cell>
          <cell r="C10">
            <v>1</v>
          </cell>
          <cell r="D10">
            <v>30799</v>
          </cell>
          <cell r="E10">
            <v>16729</v>
          </cell>
          <cell r="F10">
            <v>2454</v>
          </cell>
          <cell r="G10">
            <v>3243</v>
          </cell>
          <cell r="H10">
            <v>8279</v>
          </cell>
          <cell r="I10">
            <v>11216</v>
          </cell>
          <cell r="J10">
            <v>1369</v>
          </cell>
          <cell r="K10">
            <v>32361</v>
          </cell>
        </row>
        <row r="11">
          <cell r="A11" t="str">
            <v>Žana Popova</v>
          </cell>
          <cell r="B11">
            <v>2019</v>
          </cell>
          <cell r="C11">
            <v>2</v>
          </cell>
          <cell r="D11">
            <v>62771</v>
          </cell>
          <cell r="E11">
            <v>36468</v>
          </cell>
          <cell r="F11">
            <v>4923</v>
          </cell>
          <cell r="G11">
            <v>4219</v>
          </cell>
          <cell r="H11">
            <v>14543</v>
          </cell>
          <cell r="I11">
            <v>22868</v>
          </cell>
          <cell r="J11">
            <v>963</v>
          </cell>
          <cell r="K11">
            <v>70007</v>
          </cell>
        </row>
        <row r="12">
          <cell r="A12" t="str">
            <v>Žana Popova</v>
          </cell>
          <cell r="B12">
            <v>2019</v>
          </cell>
          <cell r="C12">
            <v>3</v>
          </cell>
          <cell r="D12">
            <v>94601</v>
          </cell>
          <cell r="E12">
            <v>55432</v>
          </cell>
          <cell r="F12">
            <v>5370</v>
          </cell>
          <cell r="G12">
            <v>7296</v>
          </cell>
          <cell r="H12">
            <v>21927</v>
          </cell>
          <cell r="I12">
            <v>35023</v>
          </cell>
          <cell r="J12">
            <v>1121</v>
          </cell>
          <cell r="K12">
            <v>104628</v>
          </cell>
        </row>
        <row r="13">
          <cell r="A13" t="str">
            <v>Žana Popova</v>
          </cell>
          <cell r="B13">
            <v>2019</v>
          </cell>
          <cell r="C13">
            <v>4</v>
          </cell>
          <cell r="D13">
            <v>126645</v>
          </cell>
          <cell r="E13">
            <v>75132</v>
          </cell>
          <cell r="F13">
            <v>6285</v>
          </cell>
          <cell r="G13">
            <v>13801</v>
          </cell>
          <cell r="H13">
            <v>30880</v>
          </cell>
          <cell r="I13">
            <v>46424</v>
          </cell>
          <cell r="J13">
            <v>3889</v>
          </cell>
          <cell r="K13">
            <v>140670</v>
          </cell>
        </row>
        <row r="14">
          <cell r="A14" t="str">
            <v>Žana Popova</v>
          </cell>
          <cell r="B14">
            <v>2020</v>
          </cell>
          <cell r="C14">
            <v>1</v>
          </cell>
          <cell r="D14">
            <v>32434</v>
          </cell>
          <cell r="E14">
            <v>17086</v>
          </cell>
          <cell r="F14">
            <v>-1870</v>
          </cell>
          <cell r="G14">
            <v>2436</v>
          </cell>
          <cell r="H14">
            <v>7237</v>
          </cell>
          <cell r="I14">
            <v>12373</v>
          </cell>
          <cell r="J14">
            <v>1047</v>
          </cell>
          <cell r="K14">
            <v>29429</v>
          </cell>
        </row>
        <row r="15">
          <cell r="A15" t="str">
            <v>Žana Popova</v>
          </cell>
          <cell r="B15">
            <v>2020</v>
          </cell>
          <cell r="C15">
            <v>2</v>
          </cell>
          <cell r="D15">
            <v>64549</v>
          </cell>
          <cell r="E15">
            <v>34541</v>
          </cell>
          <cell r="F15">
            <v>609</v>
          </cell>
          <cell r="G15">
            <v>6370</v>
          </cell>
          <cell r="H15">
            <v>17965</v>
          </cell>
          <cell r="I15">
            <v>24374</v>
          </cell>
          <cell r="J15">
            <v>11397</v>
          </cell>
          <cell r="K15">
            <v>52333</v>
          </cell>
        </row>
        <row r="16">
          <cell r="A16" t="str">
            <v>Renata Petkevič</v>
          </cell>
          <cell r="B16">
            <v>2020</v>
          </cell>
          <cell r="C16">
            <v>3</v>
          </cell>
          <cell r="D16">
            <v>94616</v>
          </cell>
          <cell r="E16">
            <v>54029</v>
          </cell>
          <cell r="F16">
            <v>3719</v>
          </cell>
          <cell r="G16">
            <v>9664</v>
          </cell>
          <cell r="H16">
            <v>27715</v>
          </cell>
          <cell r="I16">
            <v>36666</v>
          </cell>
          <cell r="J16">
            <v>10809</v>
          </cell>
          <cell r="K16">
            <v>86838</v>
          </cell>
        </row>
        <row r="17">
          <cell r="A17" t="str">
            <v>Renata Petkevič</v>
          </cell>
          <cell r="B17">
            <v>2020</v>
          </cell>
          <cell r="C17">
            <v>4</v>
          </cell>
          <cell r="D17">
            <v>121410</v>
          </cell>
          <cell r="E17">
            <v>73497</v>
          </cell>
          <cell r="F17">
            <v>5359</v>
          </cell>
          <cell r="G17">
            <v>16846</v>
          </cell>
          <cell r="H17">
            <v>38261</v>
          </cell>
          <cell r="I17">
            <v>49239</v>
          </cell>
          <cell r="J17">
            <v>13662</v>
          </cell>
          <cell r="K17">
            <v>115950</v>
          </cell>
        </row>
        <row r="18">
          <cell r="A18" t="str">
            <v>Renata Petkevič</v>
          </cell>
          <cell r="B18">
            <v>2021</v>
          </cell>
          <cell r="C18">
            <v>1</v>
          </cell>
          <cell r="D18">
            <v>27402</v>
          </cell>
          <cell r="E18">
            <v>17380</v>
          </cell>
          <cell r="F18">
            <v>-254</v>
          </cell>
          <cell r="G18">
            <v>4272</v>
          </cell>
          <cell r="H18">
            <v>9483</v>
          </cell>
          <cell r="I18">
            <v>10947</v>
          </cell>
          <cell r="J18">
            <v>-4870</v>
          </cell>
          <cell r="K18">
            <v>33240</v>
          </cell>
        </row>
        <row r="19">
          <cell r="A19" t="str">
            <v>Renata Petkevič</v>
          </cell>
          <cell r="B19">
            <v>2021</v>
          </cell>
          <cell r="C19">
            <v>2</v>
          </cell>
          <cell r="D19">
            <v>57939</v>
          </cell>
          <cell r="E19">
            <v>37925</v>
          </cell>
          <cell r="F19">
            <v>-261</v>
          </cell>
          <cell r="G19">
            <v>10441</v>
          </cell>
          <cell r="H19">
            <v>18741</v>
          </cell>
          <cell r="I19">
            <v>23121</v>
          </cell>
          <cell r="J19">
            <v>-4270</v>
          </cell>
          <cell r="K19">
            <v>68452</v>
          </cell>
        </row>
        <row r="20">
          <cell r="A20" t="str">
            <v>Renata Petkevič</v>
          </cell>
          <cell r="B20">
            <v>2021</v>
          </cell>
          <cell r="C20">
            <v>3</v>
          </cell>
          <cell r="D20">
            <v>89474</v>
          </cell>
          <cell r="E20">
            <v>58739</v>
          </cell>
          <cell r="F20">
            <v>-790</v>
          </cell>
          <cell r="G20">
            <v>15377</v>
          </cell>
          <cell r="H20">
            <v>28933</v>
          </cell>
          <cell r="I20">
            <v>35333</v>
          </cell>
          <cell r="J20">
            <v>-10333</v>
          </cell>
          <cell r="K20">
            <v>108867</v>
          </cell>
        </row>
        <row r="21">
          <cell r="A21" t="str">
            <v>Renata Petkevič</v>
          </cell>
          <cell r="B21">
            <v>2021</v>
          </cell>
          <cell r="C21">
            <v>4</v>
          </cell>
          <cell r="D21">
            <v>121373</v>
          </cell>
          <cell r="E21">
            <v>81326</v>
          </cell>
          <cell r="F21">
            <v>-2295</v>
          </cell>
          <cell r="G21">
            <v>22792</v>
          </cell>
          <cell r="H21">
            <v>39863</v>
          </cell>
          <cell r="I21">
            <v>49563</v>
          </cell>
          <cell r="J21">
            <v>-9019</v>
          </cell>
          <cell r="K21">
            <v>142789</v>
          </cell>
        </row>
        <row r="22">
          <cell r="A22" t="str">
            <v>Vaida Strielčiūnė</v>
          </cell>
          <cell r="B22">
            <v>2022</v>
          </cell>
          <cell r="C22">
            <v>1</v>
          </cell>
          <cell r="D22">
            <v>31765</v>
          </cell>
          <cell r="E22">
            <v>20338</v>
          </cell>
          <cell r="F22">
            <v>-6462</v>
          </cell>
          <cell r="G22">
            <v>26355</v>
          </cell>
          <cell r="H22">
            <v>9707</v>
          </cell>
          <cell r="I22">
            <v>12195</v>
          </cell>
          <cell r="J22">
            <v>958</v>
          </cell>
          <cell r="K22">
            <v>49136</v>
          </cell>
        </row>
        <row r="23">
          <cell r="A23" t="str">
            <v>Vaida Strielčiūnė</v>
          </cell>
          <cell r="B23">
            <v>2022</v>
          </cell>
          <cell r="C23">
            <v>2</v>
          </cell>
          <cell r="D23">
            <v>66408</v>
          </cell>
          <cell r="E23">
            <v>40615</v>
          </cell>
          <cell r="F23">
            <v>-15104</v>
          </cell>
          <cell r="G23">
            <v>40554</v>
          </cell>
          <cell r="H23">
            <v>19524</v>
          </cell>
          <cell r="I23">
            <v>25488</v>
          </cell>
          <cell r="J23">
            <v>1866</v>
          </cell>
          <cell r="K23">
            <v>85595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1"/>
      <sheetName val="B2"/>
      <sheetName val="E"/>
      <sheetName val="F"/>
      <sheetName val="C"/>
      <sheetName val="G"/>
      <sheetName val="H"/>
      <sheetName val="2B"/>
      <sheetName val="LNPSV"/>
      <sheetName val="Faktoringas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D. Česnys</v>
          </cell>
          <cell r="B7">
            <v>2019</v>
          </cell>
          <cell r="C7">
            <v>1</v>
          </cell>
          <cell r="D7">
            <v>16539</v>
          </cell>
          <cell r="E7">
            <v>3995</v>
          </cell>
          <cell r="F7">
            <v>2531</v>
          </cell>
          <cell r="G7">
            <v>1386</v>
          </cell>
          <cell r="H7">
            <v>2731</v>
          </cell>
          <cell r="I7">
            <v>5245</v>
          </cell>
          <cell r="J7">
            <v>-640</v>
          </cell>
          <cell r="K7">
            <v>17115</v>
          </cell>
        </row>
        <row r="8">
          <cell r="A8" t="str">
            <v>D. Česnys</v>
          </cell>
          <cell r="B8">
            <v>2019</v>
          </cell>
          <cell r="C8">
            <v>2</v>
          </cell>
          <cell r="D8">
            <v>33911</v>
          </cell>
          <cell r="E8">
            <v>8419</v>
          </cell>
          <cell r="F8">
            <v>2594</v>
          </cell>
          <cell r="G8">
            <v>5747</v>
          </cell>
          <cell r="H8">
            <v>6966</v>
          </cell>
          <cell r="I8">
            <v>10611</v>
          </cell>
          <cell r="J8">
            <v>960</v>
          </cell>
          <cell r="K8">
            <v>32134</v>
          </cell>
        </row>
        <row r="9">
          <cell r="A9" t="str">
            <v>D. Česnys</v>
          </cell>
          <cell r="B9">
            <v>2019</v>
          </cell>
          <cell r="C9">
            <v>3</v>
          </cell>
          <cell r="D9">
            <v>52419</v>
          </cell>
          <cell r="E9">
            <v>13221</v>
          </cell>
          <cell r="F9">
            <v>6083</v>
          </cell>
          <cell r="G9">
            <v>6626</v>
          </cell>
          <cell r="H9">
            <v>10716</v>
          </cell>
          <cell r="I9">
            <v>15688</v>
          </cell>
          <cell r="J9">
            <v>4832</v>
          </cell>
          <cell r="K9">
            <v>47113</v>
          </cell>
        </row>
        <row r="10">
          <cell r="A10" t="str">
            <v>D. Česnys</v>
          </cell>
          <cell r="B10">
            <v>2019</v>
          </cell>
          <cell r="C10">
            <v>4</v>
          </cell>
          <cell r="D10">
            <v>72303</v>
          </cell>
          <cell r="E10">
            <v>16875</v>
          </cell>
          <cell r="F10">
            <v>5793</v>
          </cell>
          <cell r="G10">
            <v>11426</v>
          </cell>
          <cell r="H10">
            <v>17439</v>
          </cell>
          <cell r="I10">
            <v>21587</v>
          </cell>
          <cell r="J10">
            <v>6599</v>
          </cell>
          <cell r="K10">
            <v>60772</v>
          </cell>
        </row>
        <row r="11">
          <cell r="A11" t="str">
            <v>M. Vaitkevičius</v>
          </cell>
          <cell r="B11">
            <v>2020</v>
          </cell>
          <cell r="C11">
            <v>1</v>
          </cell>
          <cell r="D11">
            <v>18498</v>
          </cell>
          <cell r="E11">
            <v>4178</v>
          </cell>
          <cell r="F11">
            <v>959</v>
          </cell>
          <cell r="G11">
            <v>1646</v>
          </cell>
          <cell r="H11">
            <v>4169</v>
          </cell>
          <cell r="I11">
            <v>5797</v>
          </cell>
          <cell r="J11">
            <v>5073</v>
          </cell>
          <cell r="K11">
            <v>10242</v>
          </cell>
        </row>
        <row r="12">
          <cell r="A12" t="str">
            <v>M. Vaitkevičius</v>
          </cell>
          <cell r="B12">
            <v>2020</v>
          </cell>
          <cell r="C12">
            <v>2</v>
          </cell>
          <cell r="D12">
            <v>38328</v>
          </cell>
          <cell r="E12">
            <v>7793</v>
          </cell>
          <cell r="F12">
            <v>-233</v>
          </cell>
          <cell r="G12">
            <v>7380</v>
          </cell>
          <cell r="H12">
            <v>8904</v>
          </cell>
          <cell r="I12">
            <v>10173</v>
          </cell>
          <cell r="J12">
            <v>8501</v>
          </cell>
          <cell r="K12">
            <v>25690</v>
          </cell>
        </row>
        <row r="13">
          <cell r="A13" t="str">
            <v>M. Vaitkevičius</v>
          </cell>
          <cell r="B13">
            <v>2020</v>
          </cell>
          <cell r="C13">
            <v>3</v>
          </cell>
          <cell r="D13">
            <v>57903</v>
          </cell>
          <cell r="E13">
            <v>12171</v>
          </cell>
          <cell r="F13">
            <v>-1874</v>
          </cell>
          <cell r="G13">
            <v>13166</v>
          </cell>
          <cell r="H13">
            <v>14134</v>
          </cell>
          <cell r="I13">
            <v>15688</v>
          </cell>
          <cell r="J13">
            <v>9383</v>
          </cell>
          <cell r="K13">
            <v>42161</v>
          </cell>
        </row>
        <row r="14">
          <cell r="A14" t="str">
            <v>M. Vaitkevičius</v>
          </cell>
          <cell r="B14">
            <v>2020</v>
          </cell>
          <cell r="C14">
            <v>4</v>
          </cell>
          <cell r="D14">
            <v>77569</v>
          </cell>
          <cell r="E14">
            <v>16271</v>
          </cell>
          <cell r="F14">
            <v>-6138</v>
          </cell>
          <cell r="G14">
            <v>20338</v>
          </cell>
          <cell r="H14">
            <v>20418</v>
          </cell>
          <cell r="I14">
            <v>22410</v>
          </cell>
          <cell r="J14">
            <v>12397</v>
          </cell>
          <cell r="K14">
            <v>52815</v>
          </cell>
        </row>
        <row r="15">
          <cell r="A15" t="str">
            <v>M. Vaitkevičius</v>
          </cell>
          <cell r="B15">
            <v>2021</v>
          </cell>
          <cell r="C15">
            <v>1</v>
          </cell>
          <cell r="D15">
            <v>18930</v>
          </cell>
          <cell r="E15">
            <v>4180</v>
          </cell>
          <cell r="F15">
            <v>4982</v>
          </cell>
          <cell r="G15">
            <v>-1571</v>
          </cell>
          <cell r="H15">
            <v>4261</v>
          </cell>
          <cell r="I15">
            <v>6571</v>
          </cell>
          <cell r="J15">
            <v>112</v>
          </cell>
          <cell r="K15">
            <v>15577</v>
          </cell>
        </row>
        <row r="16">
          <cell r="A16" t="str">
            <v>M. Vaitkevičius</v>
          </cell>
          <cell r="B16">
            <v>2021</v>
          </cell>
          <cell r="C16">
            <v>2</v>
          </cell>
          <cell r="D16">
            <v>38964</v>
          </cell>
          <cell r="E16">
            <v>8531</v>
          </cell>
          <cell r="F16">
            <v>4150</v>
          </cell>
          <cell r="G16">
            <v>2887</v>
          </cell>
          <cell r="H16">
            <v>9829</v>
          </cell>
          <cell r="I16">
            <v>12350</v>
          </cell>
          <cell r="J16">
            <v>-271</v>
          </cell>
          <cell r="K16">
            <v>32624</v>
          </cell>
        </row>
        <row r="17">
          <cell r="A17" t="str">
            <v>M. Vaitkevičius</v>
          </cell>
          <cell r="B17">
            <v>2021</v>
          </cell>
          <cell r="C17">
            <v>3</v>
          </cell>
          <cell r="D17">
            <v>60232</v>
          </cell>
          <cell r="E17">
            <v>12944</v>
          </cell>
          <cell r="F17">
            <v>6486</v>
          </cell>
          <cell r="G17">
            <v>7431</v>
          </cell>
          <cell r="H17">
            <v>15545</v>
          </cell>
          <cell r="I17">
            <v>18724</v>
          </cell>
          <cell r="J17">
            <v>315</v>
          </cell>
          <cell r="K17">
            <v>52509</v>
          </cell>
        </row>
        <row r="18">
          <cell r="A18" t="str">
            <v>M. Vaitkevičius</v>
          </cell>
          <cell r="B18">
            <v>2021</v>
          </cell>
          <cell r="C18">
            <v>4</v>
          </cell>
          <cell r="D18">
            <v>82911</v>
          </cell>
          <cell r="E18">
            <v>17381</v>
          </cell>
          <cell r="F18">
            <v>10344</v>
          </cell>
          <cell r="G18">
            <v>8302</v>
          </cell>
          <cell r="H18">
            <v>22575</v>
          </cell>
          <cell r="I18">
            <v>25978</v>
          </cell>
          <cell r="J18">
            <v>2900</v>
          </cell>
          <cell r="K18">
            <v>67485</v>
          </cell>
        </row>
        <row r="19">
          <cell r="A19" t="str">
            <v>M. Vaitkevičius</v>
          </cell>
          <cell r="B19">
            <v>2022</v>
          </cell>
          <cell r="C19">
            <v>1</v>
          </cell>
          <cell r="D19">
            <v>22584</v>
          </cell>
          <cell r="E19">
            <v>4537</v>
          </cell>
          <cell r="F19">
            <v>1733</v>
          </cell>
          <cell r="G19">
            <v>1004</v>
          </cell>
          <cell r="H19">
            <v>5485</v>
          </cell>
          <cell r="I19">
            <v>7232</v>
          </cell>
          <cell r="J19">
            <v>2672</v>
          </cell>
          <cell r="K19">
            <v>14469</v>
          </cell>
        </row>
        <row r="20">
          <cell r="A20" t="str">
            <v>M. Vaitkevičius</v>
          </cell>
          <cell r="B20">
            <v>2022</v>
          </cell>
          <cell r="C20">
            <v>2</v>
          </cell>
          <cell r="D20">
            <v>48280</v>
          </cell>
          <cell r="E20">
            <v>9194</v>
          </cell>
          <cell r="F20">
            <v>9101</v>
          </cell>
          <cell r="G20">
            <v>-2985</v>
          </cell>
          <cell r="H20">
            <v>11893</v>
          </cell>
          <cell r="I20">
            <v>13910</v>
          </cell>
          <cell r="J20">
            <v>1898</v>
          </cell>
          <cell r="K20">
            <v>35889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1"/>
      <sheetName val="E"/>
      <sheetName val="F"/>
      <sheetName val="G"/>
      <sheetName val="H"/>
      <sheetName val="LNPSV"/>
      <sheetName val="B2"/>
      <sheetName val="C"/>
      <sheetName val="2B"/>
      <sheetName val="Faktorin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7" t="str">
            <v>J.Salietienė</v>
          </cell>
          <cell r="B7">
            <v>2019</v>
          </cell>
          <cell r="C7">
            <v>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408</v>
          </cell>
          <cell r="I7">
            <v>371</v>
          </cell>
          <cell r="J7">
            <v>0</v>
          </cell>
          <cell r="K7">
            <v>-779</v>
          </cell>
        </row>
        <row r="8">
          <cell r="A8" t="str">
            <v>J.Salietienė</v>
          </cell>
          <cell r="B8">
            <v>2019</v>
          </cell>
          <cell r="C8">
            <v>4</v>
          </cell>
          <cell r="D8">
            <v>0</v>
          </cell>
          <cell r="E8">
            <v>5</v>
          </cell>
          <cell r="F8">
            <v>-5</v>
          </cell>
          <cell r="G8">
            <v>0</v>
          </cell>
          <cell r="H8">
            <v>684</v>
          </cell>
          <cell r="I8">
            <v>636</v>
          </cell>
          <cell r="J8">
            <v>0</v>
          </cell>
          <cell r="K8">
            <v>-1320</v>
          </cell>
        </row>
        <row r="9">
          <cell r="A9" t="str">
            <v>J.Salietienė</v>
          </cell>
          <cell r="B9">
            <v>2020</v>
          </cell>
          <cell r="C9">
            <v>1</v>
          </cell>
          <cell r="D9">
            <v>1</v>
          </cell>
          <cell r="E9">
            <v>6</v>
          </cell>
          <cell r="F9">
            <v>-2</v>
          </cell>
          <cell r="G9">
            <v>0</v>
          </cell>
          <cell r="H9">
            <v>362</v>
          </cell>
          <cell r="I9">
            <v>477</v>
          </cell>
          <cell r="J9">
            <v>0</v>
          </cell>
          <cell r="K9">
            <v>-834</v>
          </cell>
        </row>
        <row r="10">
          <cell r="A10" t="str">
            <v>J.Salietienė</v>
          </cell>
          <cell r="B10">
            <v>2020</v>
          </cell>
          <cell r="C10">
            <v>2</v>
          </cell>
          <cell r="D10">
            <v>11</v>
          </cell>
          <cell r="E10">
            <v>35</v>
          </cell>
          <cell r="F10">
            <v>-15</v>
          </cell>
          <cell r="G10">
            <v>0</v>
          </cell>
          <cell r="H10">
            <v>786</v>
          </cell>
          <cell r="I10">
            <v>887</v>
          </cell>
          <cell r="J10">
            <v>0</v>
          </cell>
          <cell r="K10">
            <v>-1641</v>
          </cell>
        </row>
        <row r="11">
          <cell r="A11" t="str">
            <v>E.Keženienė</v>
          </cell>
          <cell r="B11">
            <v>2020</v>
          </cell>
          <cell r="C11">
            <v>3</v>
          </cell>
          <cell r="D11">
            <v>39</v>
          </cell>
          <cell r="E11">
            <v>124</v>
          </cell>
          <cell r="F11">
            <v>-19</v>
          </cell>
          <cell r="G11">
            <v>73</v>
          </cell>
          <cell r="H11">
            <v>1301</v>
          </cell>
          <cell r="I11">
            <v>1443</v>
          </cell>
          <cell r="J11">
            <v>0</v>
          </cell>
          <cell r="K11">
            <v>-2527</v>
          </cell>
        </row>
        <row r="12">
          <cell r="A12" t="str">
            <v>G.Zmailienė</v>
          </cell>
          <cell r="B12">
            <v>2020</v>
          </cell>
          <cell r="C12">
            <v>4</v>
          </cell>
          <cell r="D12">
            <v>110</v>
          </cell>
          <cell r="E12">
            <v>397</v>
          </cell>
          <cell r="F12">
            <v>-25</v>
          </cell>
          <cell r="G12">
            <v>702</v>
          </cell>
          <cell r="H12">
            <v>1826</v>
          </cell>
          <cell r="I12">
            <v>2150</v>
          </cell>
          <cell r="J12">
            <v>0</v>
          </cell>
          <cell r="K12">
            <v>-2792</v>
          </cell>
        </row>
        <row r="13">
          <cell r="A13" t="str">
            <v>Alper Uzeli</v>
          </cell>
          <cell r="B13">
            <v>2021</v>
          </cell>
          <cell r="C13">
            <v>1</v>
          </cell>
          <cell r="D13">
            <v>71</v>
          </cell>
          <cell r="E13">
            <v>605</v>
          </cell>
          <cell r="F13">
            <v>8</v>
          </cell>
          <cell r="G13">
            <v>0</v>
          </cell>
          <cell r="H13">
            <v>392</v>
          </cell>
          <cell r="I13">
            <v>627</v>
          </cell>
          <cell r="J13">
            <v>150</v>
          </cell>
          <cell r="K13">
            <v>-485</v>
          </cell>
        </row>
        <row r="14">
          <cell r="A14" t="str">
            <v>Alper Uzeli</v>
          </cell>
          <cell r="B14">
            <v>2021</v>
          </cell>
          <cell r="C14">
            <v>2</v>
          </cell>
          <cell r="D14">
            <v>282</v>
          </cell>
          <cell r="E14">
            <v>1451</v>
          </cell>
          <cell r="F14">
            <v>-125</v>
          </cell>
          <cell r="G14">
            <v>0</v>
          </cell>
          <cell r="H14">
            <v>799</v>
          </cell>
          <cell r="I14">
            <v>1338</v>
          </cell>
          <cell r="J14">
            <v>325</v>
          </cell>
          <cell r="K14">
            <v>-854</v>
          </cell>
        </row>
        <row r="15">
          <cell r="A15" t="str">
            <v>Alper Uzeli</v>
          </cell>
          <cell r="B15">
            <v>2021</v>
          </cell>
          <cell r="C15">
            <v>3</v>
          </cell>
          <cell r="D15">
            <v>630</v>
          </cell>
          <cell r="E15">
            <v>2409</v>
          </cell>
          <cell r="F15">
            <v>-145</v>
          </cell>
          <cell r="G15">
            <v>0</v>
          </cell>
          <cell r="H15">
            <v>1167</v>
          </cell>
          <cell r="I15">
            <v>2011</v>
          </cell>
          <cell r="J15">
            <v>508</v>
          </cell>
          <cell r="K15">
            <v>-792</v>
          </cell>
        </row>
        <row r="16">
          <cell r="A16" t="str">
            <v>Alper Uzeli</v>
          </cell>
          <cell r="B16">
            <v>2021</v>
          </cell>
          <cell r="C16">
            <v>4</v>
          </cell>
          <cell r="D16">
            <v>1034</v>
          </cell>
          <cell r="E16">
            <v>3410</v>
          </cell>
          <cell r="F16">
            <v>-158</v>
          </cell>
          <cell r="G16">
            <v>0</v>
          </cell>
          <cell r="H16">
            <v>1914</v>
          </cell>
          <cell r="I16">
            <v>2454</v>
          </cell>
          <cell r="J16">
            <v>628</v>
          </cell>
          <cell r="K16">
            <v>-710</v>
          </cell>
        </row>
        <row r="17">
          <cell r="A17" t="str">
            <v>Alper Uzeli</v>
          </cell>
          <cell r="B17">
            <v>2022</v>
          </cell>
          <cell r="C17">
            <v>1</v>
          </cell>
          <cell r="D17">
            <v>359</v>
          </cell>
          <cell r="E17">
            <v>1098</v>
          </cell>
          <cell r="F17">
            <v>3</v>
          </cell>
          <cell r="G17">
            <v>5</v>
          </cell>
          <cell r="H17">
            <v>389</v>
          </cell>
          <cell r="I17">
            <v>835</v>
          </cell>
          <cell r="J17">
            <v>132</v>
          </cell>
          <cell r="K17">
            <v>109</v>
          </cell>
        </row>
        <row r="18">
          <cell r="A18" t="str">
            <v>Alper Uzeli</v>
          </cell>
          <cell r="B18">
            <v>2022</v>
          </cell>
          <cell r="C18">
            <v>2</v>
          </cell>
          <cell r="D18">
            <v>684</v>
          </cell>
          <cell r="E18">
            <v>2404</v>
          </cell>
          <cell r="F18">
            <v>-1</v>
          </cell>
          <cell r="G18">
            <v>5</v>
          </cell>
          <cell r="H18">
            <v>952</v>
          </cell>
          <cell r="I18">
            <v>1615</v>
          </cell>
          <cell r="J18">
            <v>279</v>
          </cell>
          <cell r="K18">
            <v>246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ngas"/>
      <sheetName val="B1"/>
      <sheetName val="B2"/>
      <sheetName val="C"/>
      <sheetName val="E"/>
      <sheetName val="F"/>
      <sheetName val="G"/>
      <sheetName val="H"/>
      <sheetName val="A"/>
      <sheetName val="LNPSV"/>
      <sheetName val="2B"/>
    </sheetNames>
    <sheetDataSet>
      <sheetData sheetId="0"/>
      <sheetData sheetId="1"/>
      <sheetData sheetId="2"/>
      <sheetData sheetId="3">
        <row r="6">
          <cell r="B6">
            <v>2021</v>
          </cell>
          <cell r="C6">
            <v>1</v>
          </cell>
        </row>
        <row r="7">
          <cell r="B7">
            <v>2021</v>
          </cell>
          <cell r="C7">
            <v>2</v>
          </cell>
        </row>
        <row r="8">
          <cell r="B8">
            <v>2021</v>
          </cell>
          <cell r="C8">
            <v>3</v>
          </cell>
        </row>
        <row r="9">
          <cell r="B9">
            <v>2021</v>
          </cell>
          <cell r="C9">
            <v>4</v>
          </cell>
        </row>
        <row r="10">
          <cell r="B10">
            <v>2022</v>
          </cell>
          <cell r="C10">
            <v>1</v>
          </cell>
        </row>
        <row r="11">
          <cell r="B11">
            <v>2022</v>
          </cell>
          <cell r="C11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ingas"/>
      <sheetName val="A"/>
      <sheetName val="B1"/>
      <sheetName val="B2"/>
      <sheetName val="C"/>
      <sheetName val="E"/>
      <sheetName val="F"/>
      <sheetName val="G"/>
      <sheetName val="H"/>
      <sheetName val="LNPSV"/>
      <sheetName val="2B"/>
    </sheetNames>
    <sheetDataSet>
      <sheetData sheetId="0"/>
      <sheetData sheetId="1"/>
      <sheetData sheetId="2"/>
      <sheetData sheetId="3"/>
      <sheetData sheetId="4">
        <row r="6">
          <cell r="A6" t="str">
            <v>M. Lileikė</v>
          </cell>
          <cell r="B6">
            <v>2021</v>
          </cell>
          <cell r="C6">
            <v>1</v>
          </cell>
          <cell r="D6">
            <v>-86</v>
          </cell>
          <cell r="E6">
            <v>-1</v>
          </cell>
          <cell r="F6">
            <v>660</v>
          </cell>
          <cell r="G6">
            <v>0</v>
          </cell>
          <cell r="H6">
            <v>743</v>
          </cell>
          <cell r="I6">
            <v>431</v>
          </cell>
          <cell r="J6">
            <v>22</v>
          </cell>
          <cell r="K6">
            <v>-623</v>
          </cell>
        </row>
        <row r="7">
          <cell r="A7" t="str">
            <v>M. Lileikė</v>
          </cell>
          <cell r="B7">
            <v>2021</v>
          </cell>
          <cell r="C7">
            <v>2</v>
          </cell>
          <cell r="D7">
            <v>-285</v>
          </cell>
          <cell r="E7">
            <v>-147</v>
          </cell>
          <cell r="F7">
            <v>120</v>
          </cell>
          <cell r="G7">
            <v>39</v>
          </cell>
          <cell r="H7">
            <v>596</v>
          </cell>
          <cell r="I7">
            <v>1025</v>
          </cell>
          <cell r="J7">
            <v>64</v>
          </cell>
          <cell r="K7">
            <v>-1958</v>
          </cell>
        </row>
        <row r="8">
          <cell r="A8" t="str">
            <v>M. Lileikė</v>
          </cell>
          <cell r="B8">
            <v>2021</v>
          </cell>
          <cell r="C8">
            <v>3</v>
          </cell>
          <cell r="D8">
            <v>-498</v>
          </cell>
          <cell r="E8">
            <v>-241</v>
          </cell>
          <cell r="F8">
            <v>2240</v>
          </cell>
          <cell r="G8">
            <v>56</v>
          </cell>
          <cell r="H8">
            <v>2757</v>
          </cell>
          <cell r="I8">
            <v>1765</v>
          </cell>
          <cell r="J8">
            <v>171</v>
          </cell>
          <cell r="K8">
            <v>-3136</v>
          </cell>
        </row>
        <row r="9">
          <cell r="A9" t="str">
            <v>M. Lileikė</v>
          </cell>
          <cell r="B9">
            <v>2021</v>
          </cell>
          <cell r="C9">
            <v>4</v>
          </cell>
          <cell r="D9">
            <v>-1006</v>
          </cell>
          <cell r="E9">
            <v>-351</v>
          </cell>
          <cell r="F9">
            <v>4901</v>
          </cell>
          <cell r="G9">
            <v>91</v>
          </cell>
          <cell r="H9">
            <v>6764</v>
          </cell>
          <cell r="I9">
            <v>2612</v>
          </cell>
          <cell r="J9">
            <v>432</v>
          </cell>
          <cell r="K9">
            <v>-6173</v>
          </cell>
        </row>
        <row r="10">
          <cell r="A10" t="str">
            <v>M. Lileikė</v>
          </cell>
          <cell r="B10">
            <v>2022</v>
          </cell>
          <cell r="C10">
            <v>1</v>
          </cell>
          <cell r="D10">
            <v>-813</v>
          </cell>
          <cell r="E10">
            <v>-256</v>
          </cell>
          <cell r="F10">
            <v>3116</v>
          </cell>
          <cell r="G10">
            <v>122</v>
          </cell>
          <cell r="H10">
            <v>3268</v>
          </cell>
          <cell r="I10">
            <v>1171</v>
          </cell>
          <cell r="J10">
            <v>398</v>
          </cell>
          <cell r="K10">
            <v>-2668</v>
          </cell>
        </row>
        <row r="11">
          <cell r="A11" t="str">
            <v>M. Lileikė</v>
          </cell>
          <cell r="B11">
            <v>2022</v>
          </cell>
          <cell r="C11">
            <v>2</v>
          </cell>
          <cell r="D11">
            <v>-713</v>
          </cell>
          <cell r="E11">
            <v>-996</v>
          </cell>
          <cell r="F11">
            <v>3028</v>
          </cell>
          <cell r="G11">
            <v>264</v>
          </cell>
          <cell r="H11">
            <v>8488</v>
          </cell>
          <cell r="I11">
            <v>2703</v>
          </cell>
          <cell r="J11">
            <v>1392</v>
          </cell>
          <cell r="K11">
            <v>-11000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1FD6-3FDD-4AF3-BCF1-8E6B84443490}">
  <dimension ref="A1:T21"/>
  <sheetViews>
    <sheetView tabSelected="1" zoomScale="70" zoomScaleNormal="70" workbookViewId="0">
      <selection activeCell="P12" sqref="P12"/>
    </sheetView>
  </sheetViews>
  <sheetFormatPr defaultColWidth="8.77734375" defaultRowHeight="14.4" x14ac:dyDescent="0.3"/>
  <cols>
    <col min="1" max="1" width="55" style="1" customWidth="1"/>
    <col min="2" max="2" width="6.44140625" style="1" customWidth="1"/>
    <col min="3" max="3" width="16.21875" style="1" customWidth="1"/>
    <col min="4" max="5" width="15.5546875" style="1" customWidth="1"/>
    <col min="6" max="7" width="15.21875" style="1" customWidth="1"/>
    <col min="8" max="8" width="15.44140625" style="1" customWidth="1"/>
    <col min="9" max="9" width="14.77734375" style="1" customWidth="1"/>
    <col min="10" max="12" width="15.21875" style="1" customWidth="1"/>
    <col min="13" max="13" width="14.77734375" style="1" customWidth="1"/>
    <col min="14" max="16384" width="8.77734375" style="1"/>
  </cols>
  <sheetData>
    <row r="1" spans="1:13" x14ac:dyDescent="0.3">
      <c r="D1" s="2" t="s">
        <v>0</v>
      </c>
    </row>
    <row r="2" spans="1:13" x14ac:dyDescent="0.3">
      <c r="A2" s="3" t="s">
        <v>1</v>
      </c>
      <c r="B2" s="3"/>
      <c r="C2" s="3"/>
      <c r="D2" s="4">
        <v>2022</v>
      </c>
    </row>
    <row r="3" spans="1:13" x14ac:dyDescent="0.3">
      <c r="A3" s="3" t="s">
        <v>2</v>
      </c>
      <c r="B3" s="3"/>
      <c r="C3" s="3"/>
      <c r="D3" s="4">
        <v>2</v>
      </c>
      <c r="E3" s="2"/>
      <c r="F3" s="2"/>
      <c r="G3" s="2"/>
      <c r="H3" s="2"/>
      <c r="I3" s="2"/>
      <c r="J3" s="2"/>
      <c r="K3" s="2"/>
      <c r="L3" s="2"/>
    </row>
    <row r="4" spans="1:13" x14ac:dyDescent="0.3">
      <c r="A4" s="3"/>
      <c r="B4" s="3"/>
      <c r="C4" s="3"/>
      <c r="D4" s="4"/>
      <c r="E4" s="2"/>
      <c r="F4" s="2"/>
      <c r="G4" s="2"/>
      <c r="H4" s="2"/>
      <c r="I4" s="2"/>
      <c r="J4" s="2"/>
      <c r="K4" s="2"/>
      <c r="L4" s="2"/>
    </row>
    <row r="5" spans="1:13" x14ac:dyDescent="0.3">
      <c r="C5" s="2" cm="1">
        <f t="array" ref="C5">MATCH(1,([1]C!$B$6:$B$25=$D$2)*([1]C!$C$6:$C$25=$D$3),0)</f>
        <v>14</v>
      </c>
      <c r="D5" s="2" cm="1">
        <f t="array" ref="D5">MATCH(1,([2]C!$B$6:$B$25=$D$2)*([2]C!$C$6:$C$25=$D$3),0)</f>
        <v>14</v>
      </c>
      <c r="E5" s="2" cm="1">
        <f t="array" ref="E5">MATCH(1,([3]C!$B$7:$B$26=$D$2)*([3]C!$C$7:$C$26=$D$3),0)</f>
        <v>14</v>
      </c>
      <c r="F5" s="2" cm="1">
        <f t="array" ref="F5">MATCH(1,([4]C!$B$7:$B$26=$D$2)*([4]C!$C$7:$C$26=$D$3),0)</f>
        <v>14</v>
      </c>
      <c r="G5" s="2" cm="1">
        <f t="array" ref="G5">MATCH(1,([5]C!$B$7:$B$26=$D$2)*([5]C!$C$7:$C$26=$D$3),0)</f>
        <v>14</v>
      </c>
      <c r="H5" s="2" cm="1">
        <f t="array" ref="H5">MATCH(1,([6]C!$B$10:$B$29=$D$2)*([6]C!$C$10:$C$29=$D$3),0)</f>
        <v>14</v>
      </c>
      <c r="I5" s="2"/>
      <c r="J5" s="2" cm="1">
        <f t="array" ref="J5">MATCH(1,([7]C!$B$7:$B$26=$D$2)*([7]C!$C$7:$C$26=$D$3),0)</f>
        <v>14</v>
      </c>
      <c r="K5" s="2" cm="1">
        <f t="array" ref="K5">MATCH(1,([8]C!$B$7:$B$56=$D$2)*([8]C!$C$7:$C$56=$D$3),0)</f>
        <v>12</v>
      </c>
      <c r="L5" s="2" cm="1">
        <f t="array" ref="L5">MATCH(1,([9]C!$B$6:$B$60=$D$2)*([9]C!$C$6:$C$60=$D$3),0)</f>
        <v>6</v>
      </c>
      <c r="M5" s="2" cm="1">
        <f t="array" ref="M5">MATCH(1,([10]C!$B$6:$B$45=$D$2)*([10]C!$C$6:$C$45=$D$3),0)</f>
        <v>6</v>
      </c>
    </row>
    <row r="6" spans="1:13" s="2" customFormat="1" ht="86.4" x14ac:dyDescent="0.3">
      <c r="A6" s="5" t="s">
        <v>3</v>
      </c>
      <c r="B6" s="5"/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7" t="s">
        <v>12</v>
      </c>
      <c r="L6" s="7" t="s">
        <v>13</v>
      </c>
      <c r="M6" s="7" t="s">
        <v>14</v>
      </c>
    </row>
    <row r="7" spans="1:13" x14ac:dyDescent="0.3">
      <c r="A7" s="8" t="s">
        <v>15</v>
      </c>
      <c r="B7" s="9">
        <v>4</v>
      </c>
      <c r="C7" s="10">
        <f>INDEX([1]C!$A$6:$K$32,C$5,$B7)</f>
        <v>10022</v>
      </c>
      <c r="D7" s="10">
        <f>INDEX([2]C!$A$6:$K$47,D$5,$B7)</f>
        <v>9091</v>
      </c>
      <c r="E7" s="10">
        <f>INDEX([3]C!$A$7:$K$40,E$5,$B7)</f>
        <v>1872</v>
      </c>
      <c r="F7" s="10">
        <f>INDEX([4]C!$A$7:$K$70,F$5,$B7)</f>
        <v>5904</v>
      </c>
      <c r="G7" s="10">
        <f>INDEX([5]C!$A$7:$K$32,G$5,$B7)</f>
        <v>10486</v>
      </c>
      <c r="H7" s="10">
        <f>INDEX([6]C!$A$10:$K$36,H$5,$B7)</f>
        <v>66408</v>
      </c>
      <c r="I7" s="11">
        <v>71141</v>
      </c>
      <c r="J7" s="10">
        <f>INDEX([7]C!$A$7:$K$44,J$5,$B7)</f>
        <v>48280</v>
      </c>
      <c r="K7" s="10">
        <f>INDEX([8]C!$A$7:$K$93,K$5,$B7)</f>
        <v>684</v>
      </c>
      <c r="L7" s="21">
        <v>3866</v>
      </c>
      <c r="M7" s="10">
        <f>INDEX([10]C!$A$6:$K$90,M$5,$B7)</f>
        <v>-713</v>
      </c>
    </row>
    <row r="8" spans="1:13" x14ac:dyDescent="0.3">
      <c r="A8" s="12" t="s">
        <v>16</v>
      </c>
      <c r="B8" s="12">
        <v>5</v>
      </c>
      <c r="C8" s="10">
        <f>INDEX([1]C!$A$6:$K$32,C$5,$B8)</f>
        <v>2441</v>
      </c>
      <c r="D8" s="10">
        <f>INDEX([2]C!$A$6:$K$47,D$5,$B8)</f>
        <v>3450</v>
      </c>
      <c r="E8" s="10">
        <f>INDEX([3]C!$A$7:$K$40,E$5,$B8)</f>
        <v>-110</v>
      </c>
      <c r="F8" s="10">
        <f>INDEX([4]C!$A$7:$K$70,F$5,$B8)</f>
        <v>2137</v>
      </c>
      <c r="G8" s="10">
        <f>INDEX([5]C!$A$7:$K$32,G$5,$B8)</f>
        <v>953</v>
      </c>
      <c r="H8" s="10">
        <f>INDEX([6]C!$A$10:$K$36,H$5,$B8)</f>
        <v>40615</v>
      </c>
      <c r="I8" s="11">
        <v>54266</v>
      </c>
      <c r="J8" s="10">
        <f>INDEX([7]C!$A$7:$K$44,J$5,$B8)</f>
        <v>9194</v>
      </c>
      <c r="K8" s="10">
        <f>INDEX([8]C!$A$7:$K$93,K$5,$B8)</f>
        <v>2404</v>
      </c>
      <c r="L8" s="21">
        <v>87</v>
      </c>
      <c r="M8" s="10">
        <f>INDEX([10]C!$A$6:$K$90,M$5,$B8)</f>
        <v>-996</v>
      </c>
    </row>
    <row r="9" spans="1:13" ht="28.8" x14ac:dyDescent="0.3">
      <c r="A9" s="13" t="s">
        <v>17</v>
      </c>
      <c r="B9" s="13">
        <v>6</v>
      </c>
      <c r="C9" s="10">
        <f>INDEX([1]C!$A$6:$K$32,C$5,$B9)</f>
        <v>0</v>
      </c>
      <c r="D9" s="10">
        <f>INDEX([2]C!$A$6:$K$47,D$5,$B9)</f>
        <v>-3365</v>
      </c>
      <c r="E9" s="10">
        <f>INDEX([3]C!$A$7:$K$40,E$5,$B9)</f>
        <v>128</v>
      </c>
      <c r="F9" s="10">
        <f>INDEX([4]C!$A$7:$K$70,F$5,$B9)</f>
        <v>2288</v>
      </c>
      <c r="G9" s="10">
        <f>INDEX([5]C!$A$7:$K$32,G$5,$B9)</f>
        <v>0</v>
      </c>
      <c r="H9" s="10">
        <f>INDEX([6]C!$A$10:$K$36,H$5,$B9)</f>
        <v>-15104</v>
      </c>
      <c r="I9" s="14">
        <v>-1078</v>
      </c>
      <c r="J9" s="10">
        <f>INDEX([7]C!$A$7:$K$44,J$5,$B9)</f>
        <v>9101</v>
      </c>
      <c r="K9" s="10">
        <f>INDEX([8]C!$A$7:$K$93,K$5,$B9)</f>
        <v>-1</v>
      </c>
      <c r="L9" s="21"/>
      <c r="M9" s="10">
        <f>INDEX([10]C!$A$6:$K$90,M$5,$B9)</f>
        <v>3028</v>
      </c>
    </row>
    <row r="10" spans="1:13" x14ac:dyDescent="0.3">
      <c r="A10" s="15" t="s">
        <v>18</v>
      </c>
      <c r="B10" s="15">
        <v>7</v>
      </c>
      <c r="C10" s="10">
        <f>INDEX([1]C!$A$6:$K$32,C$5,$B10)</f>
        <v>2555</v>
      </c>
      <c r="D10" s="10">
        <f>INDEX([2]C!$A$6:$K$47,D$5,$B10)</f>
        <v>7241</v>
      </c>
      <c r="E10" s="10">
        <f>INDEX([3]C!$A$7:$K$40,E$5,$B10)</f>
        <v>1000</v>
      </c>
      <c r="F10" s="10">
        <f>INDEX([4]C!$A$7:$K$70,F$5,$B10)</f>
        <v>38</v>
      </c>
      <c r="G10" s="10">
        <f>INDEX([5]C!$A$7:$K$32,G$5,$B10)</f>
        <v>0</v>
      </c>
      <c r="H10" s="10">
        <f>INDEX([6]C!$A$10:$K$36,H$5,$B10)</f>
        <v>40554</v>
      </c>
      <c r="I10" s="14">
        <v>3131</v>
      </c>
      <c r="J10" s="10">
        <f>INDEX([7]C!$A$7:$K$44,J$5,$B10)</f>
        <v>-2985</v>
      </c>
      <c r="K10" s="10">
        <f>INDEX([8]C!$A$7:$K$93,K$5,$B10)</f>
        <v>5</v>
      </c>
      <c r="L10" s="21">
        <v>38</v>
      </c>
      <c r="M10" s="10">
        <f>INDEX([10]C!$A$6:$K$90,M$5,$B10)</f>
        <v>264</v>
      </c>
    </row>
    <row r="11" spans="1:13" x14ac:dyDescent="0.3">
      <c r="A11" s="13" t="s">
        <v>19</v>
      </c>
      <c r="B11" s="13">
        <v>8</v>
      </c>
      <c r="C11" s="10">
        <f>INDEX([1]C!$A$6:$K$32,C$5,$B11)</f>
        <v>3963</v>
      </c>
      <c r="D11" s="10">
        <f>INDEX([2]C!$A$6:$K$47,D$5,$B11)</f>
        <v>-4939</v>
      </c>
      <c r="E11" s="10">
        <f>INDEX([3]C!$A$7:$K$40,E$5,$B11)</f>
        <v>752</v>
      </c>
      <c r="F11" s="10">
        <f>INDEX([4]C!$A$7:$K$70,F$5,$B11)</f>
        <v>2792</v>
      </c>
      <c r="G11" s="10">
        <f>INDEX([5]C!$A$7:$K$32,G$5,$B11)</f>
        <v>1725</v>
      </c>
      <c r="H11" s="10">
        <f>INDEX([6]C!$A$10:$K$36,H$5,$B11)</f>
        <v>19524</v>
      </c>
      <c r="I11" s="14">
        <v>47335</v>
      </c>
      <c r="J11" s="10">
        <f>INDEX([7]C!$A$7:$K$44,J$5,$B11)</f>
        <v>11893</v>
      </c>
      <c r="K11" s="10">
        <f>INDEX([8]C!$A$7:$K$93,K$5,$B11)</f>
        <v>952</v>
      </c>
      <c r="L11" s="21">
        <v>1475</v>
      </c>
      <c r="M11" s="10">
        <f>INDEX([10]C!$A$6:$K$90,M$5,$B11)</f>
        <v>8488</v>
      </c>
    </row>
    <row r="12" spans="1:13" ht="72" x14ac:dyDescent="0.3">
      <c r="A12" s="15" t="s">
        <v>20</v>
      </c>
      <c r="B12" s="15">
        <v>9</v>
      </c>
      <c r="C12" s="10">
        <f>INDEX([1]C!$A$6:$K$32,C$5,$B12)</f>
        <v>4429</v>
      </c>
      <c r="D12" s="10">
        <f>INDEX([2]C!$A$6:$K$47,D$5,$B12)</f>
        <v>17170</v>
      </c>
      <c r="E12" s="10">
        <f>INDEX([3]C!$A$7:$K$40,E$5,$B12)</f>
        <v>1274</v>
      </c>
      <c r="F12" s="10">
        <f>INDEX([4]C!$A$7:$K$70,F$5,$B12)</f>
        <v>4843</v>
      </c>
      <c r="G12" s="10">
        <f>INDEX([5]C!$A$7:$K$32,G$5,$B12)</f>
        <v>1412</v>
      </c>
      <c r="H12" s="10">
        <f>INDEX([6]C!$A$10:$K$36,H$5,$B12)</f>
        <v>25488</v>
      </c>
      <c r="I12" s="14">
        <v>24266</v>
      </c>
      <c r="J12" s="10">
        <f>INDEX([7]C!$A$7:$K$44,J$5,$B12)</f>
        <v>13910</v>
      </c>
      <c r="K12" s="10">
        <f>INDEX([8]C!$A$7:$K$93,K$5,$B12)</f>
        <v>1615</v>
      </c>
      <c r="L12" s="21">
        <v>1930</v>
      </c>
      <c r="M12" s="10">
        <f>INDEX([10]C!$A$6:$K$90,M$5,$B12)</f>
        <v>2703</v>
      </c>
    </row>
    <row r="13" spans="1:13" x14ac:dyDescent="0.3">
      <c r="A13" s="15" t="s">
        <v>21</v>
      </c>
      <c r="B13" s="15">
        <v>10</v>
      </c>
      <c r="C13" s="10">
        <f>INDEX([1]C!$A$6:$K$32,C$5,$B13)</f>
        <v>3772</v>
      </c>
      <c r="D13" s="10">
        <f>INDEX([2]C!$A$6:$K$47,D$5,$B13)</f>
        <v>1145</v>
      </c>
      <c r="E13" s="10">
        <f>INDEX([3]C!$A$7:$K$40,E$5,$B13)</f>
        <v>33</v>
      </c>
      <c r="F13" s="10">
        <f>INDEX([4]C!$A$7:$K$70,F$5,$B13)</f>
        <v>496</v>
      </c>
      <c r="G13" s="10">
        <f>INDEX([5]C!$A$7:$K$32,G$5,$B13)</f>
        <v>297</v>
      </c>
      <c r="H13" s="10">
        <f>INDEX([6]C!$A$10:$K$36,H$5,$B13)</f>
        <v>1866</v>
      </c>
      <c r="I13" s="14">
        <v>-54</v>
      </c>
      <c r="J13" s="10">
        <f>INDEX([7]C!$A$7:$K$44,J$5,$B13)</f>
        <v>1898</v>
      </c>
      <c r="K13" s="10">
        <f>INDEX([8]C!$A$7:$K$93,K$5,$B13)</f>
        <v>279</v>
      </c>
      <c r="L13" s="21">
        <v>475</v>
      </c>
      <c r="M13" s="10">
        <f>INDEX([10]C!$A$6:$K$90,M$5,$B13)</f>
        <v>1392</v>
      </c>
    </row>
    <row r="14" spans="1:13" ht="28.8" x14ac:dyDescent="0.3">
      <c r="A14" s="15" t="s">
        <v>22</v>
      </c>
      <c r="B14" s="15">
        <v>11</v>
      </c>
      <c r="C14" s="10">
        <f>INDEX([1]C!$A$6:$K$32,C$5,$B14)</f>
        <v>2854</v>
      </c>
      <c r="D14" s="10">
        <f>INDEX([2]C!$A$6:$K$47,D$5,$B14)</f>
        <v>3041</v>
      </c>
      <c r="E14" s="10">
        <f>INDEX([3]C!$A$7:$K$40,E$5,$B14)</f>
        <v>831</v>
      </c>
      <c r="F14" s="10">
        <f>INDEX([4]C!$A$7:$K$70,F$5,$B14)</f>
        <v>2236</v>
      </c>
      <c r="G14" s="10">
        <f>INDEX([5]C!$A$7:$K$32,G$5,$B14)</f>
        <v>8005</v>
      </c>
      <c r="H14" s="10">
        <f>INDEX([6]C!$A$10:$K$36,H$5,$B14)</f>
        <v>85595</v>
      </c>
      <c r="I14" s="14">
        <v>55913</v>
      </c>
      <c r="J14" s="10">
        <f>INDEX([7]C!$A$7:$K$44,J$5,$B14)</f>
        <v>35889</v>
      </c>
      <c r="K14" s="10">
        <f>INDEX([8]C!$A$7:$K$93,K$5,$B14)</f>
        <v>246</v>
      </c>
      <c r="L14" s="21">
        <v>111</v>
      </c>
      <c r="M14" s="10">
        <f>INDEX([10]C!$A$6:$K$90,M$5,$B14)</f>
        <v>-11000</v>
      </c>
    </row>
    <row r="15" spans="1:13" x14ac:dyDescent="0.3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3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20" s="17" customFormat="1" x14ac:dyDescent="0.3">
      <c r="A17" s="17" t="s">
        <v>23</v>
      </c>
      <c r="C17" s="18"/>
      <c r="D17" s="18"/>
      <c r="E17" s="18"/>
      <c r="F17" s="18"/>
      <c r="G17" s="18"/>
      <c r="H17" s="18"/>
      <c r="I17" s="18"/>
      <c r="J17" s="18"/>
    </row>
    <row r="18" spans="1:20" ht="28.8" x14ac:dyDescent="0.3">
      <c r="A18" s="19" t="s">
        <v>24</v>
      </c>
      <c r="B18" s="19"/>
    </row>
    <row r="19" spans="1:20" ht="72" x14ac:dyDescent="0.3">
      <c r="A19" s="19" t="s">
        <v>25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1" spans="1:20" x14ac:dyDescent="0.3">
      <c r="A21" s="2" t="s">
        <v>26</v>
      </c>
      <c r="B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2022-09-12T11:15:38Z</dcterms:created>
  <dcterms:modified xsi:type="dcterms:W3CDTF">2022-09-12T15:18:12Z</dcterms:modified>
</cp:coreProperties>
</file>