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2_Statistika/2022_Q2/WEB'ui/"/>
    </mc:Choice>
  </mc:AlternateContent>
  <xr:revisionPtr revIDLastSave="9" documentId="8_{64E274E0-357C-4C9B-9AAC-6FE34A3B4B0F}" xr6:coauthVersionLast="47" xr6:coauthVersionMax="47" xr10:uidLastSave="{9C23BAC0-4E36-4926-B079-80E5F67CC998}"/>
  <bookViews>
    <workbookView xWindow="-108" yWindow="-108" windowWidth="23256" windowHeight="12576" xr2:uid="{0148199D-94FE-4E31-AF50-DB52D11BCDFD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 a="1"/>
  <c r="C5" i="1" s="1"/>
  <c r="D5" i="1" a="1"/>
  <c r="D5" i="1" s="1"/>
  <c r="E5" i="1" a="1"/>
  <c r="E5" i="1" s="1"/>
  <c r="F5" i="1" a="1"/>
  <c r="F5" i="1"/>
  <c r="G5" i="1" a="1"/>
  <c r="G5" i="1" s="1"/>
  <c r="H5" i="1" a="1"/>
  <c r="H5" i="1" s="1"/>
  <c r="J5" i="1" a="1"/>
  <c r="J5" i="1" s="1"/>
  <c r="K5" i="1" a="1"/>
  <c r="K5" i="1" s="1"/>
  <c r="K23" i="1" s="1"/>
  <c r="L5" i="1" a="1"/>
  <c r="L5" i="1" s="1"/>
  <c r="M5" i="1" a="1"/>
  <c r="M5" i="1" s="1"/>
  <c r="M25" i="1" s="1"/>
  <c r="D24" i="1" l="1"/>
  <c r="D20" i="1"/>
  <c r="D16" i="1"/>
  <c r="D12" i="1"/>
  <c r="D8" i="1"/>
  <c r="D23" i="1"/>
  <c r="D19" i="1"/>
  <c r="D15" i="1"/>
  <c r="D11" i="1"/>
  <c r="D7" i="1"/>
  <c r="D25" i="1"/>
  <c r="D21" i="1"/>
  <c r="D17" i="1"/>
  <c r="D13" i="1"/>
  <c r="D9" i="1"/>
  <c r="D22" i="1"/>
  <c r="D18" i="1"/>
  <c r="D14" i="1"/>
  <c r="D10" i="1"/>
  <c r="L22" i="1"/>
  <c r="L18" i="1"/>
  <c r="L14" i="1"/>
  <c r="L10" i="1"/>
  <c r="L25" i="1"/>
  <c r="L21" i="1"/>
  <c r="L17" i="1"/>
  <c r="L13" i="1"/>
  <c r="L9" i="1"/>
  <c r="L23" i="1"/>
  <c r="L19" i="1"/>
  <c r="L15" i="1"/>
  <c r="L11" i="1"/>
  <c r="L7" i="1"/>
  <c r="L24" i="1"/>
  <c r="L20" i="1"/>
  <c r="L16" i="1"/>
  <c r="L12" i="1"/>
  <c r="L8" i="1"/>
  <c r="C25" i="1"/>
  <c r="C21" i="1"/>
  <c r="C17" i="1"/>
  <c r="C13" i="1"/>
  <c r="C9" i="1"/>
  <c r="C24" i="1"/>
  <c r="C20" i="1"/>
  <c r="C16" i="1"/>
  <c r="C12" i="1"/>
  <c r="C8" i="1"/>
  <c r="C22" i="1"/>
  <c r="C18" i="1"/>
  <c r="C14" i="1"/>
  <c r="C10" i="1"/>
  <c r="C23" i="1"/>
  <c r="C19" i="1"/>
  <c r="C15" i="1"/>
  <c r="C11" i="1"/>
  <c r="C7" i="1"/>
  <c r="M7" i="1"/>
  <c r="K9" i="1"/>
  <c r="M11" i="1"/>
  <c r="K13" i="1"/>
  <c r="M15" i="1"/>
  <c r="K17" i="1"/>
  <c r="M19" i="1"/>
  <c r="K21" i="1"/>
  <c r="M23" i="1"/>
  <c r="K25" i="1"/>
  <c r="K8" i="1"/>
  <c r="M10" i="1"/>
  <c r="K12" i="1"/>
  <c r="M14" i="1"/>
  <c r="K16" i="1"/>
  <c r="M18" i="1"/>
  <c r="K20" i="1"/>
  <c r="M22" i="1"/>
  <c r="K24" i="1"/>
  <c r="M8" i="1"/>
  <c r="K10" i="1"/>
  <c r="M12" i="1"/>
  <c r="K14" i="1"/>
  <c r="M16" i="1"/>
  <c r="K18" i="1"/>
  <c r="M20" i="1"/>
  <c r="K22" i="1"/>
  <c r="M24" i="1"/>
  <c r="K7" i="1"/>
  <c r="M9" i="1"/>
  <c r="K11" i="1"/>
  <c r="M13" i="1"/>
  <c r="K15" i="1"/>
  <c r="M17" i="1"/>
  <c r="K19" i="1"/>
  <c r="M2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<sst xmlns="http://schemas.openxmlformats.org/spreadsheetml/2006/main" count="37" uniqueCount="37">
  <si>
    <t>Bankų rodikliai I dalis,  tūkst.EUR</t>
  </si>
  <si>
    <t>Metai</t>
  </si>
  <si>
    <t>Ketvirtis</t>
  </si>
  <si>
    <t>Pavadinimas</t>
  </si>
  <si>
    <t>AB "Citadele" bankas, finansinės grupės duomenys</t>
  </si>
  <si>
    <t>Luminor grupės duomenys</t>
  </si>
  <si>
    <t>Lietuvos centrinė kredito unija</t>
  </si>
  <si>
    <t>UAB Medicinos bankas, finansinės grupės duomenys</t>
  </si>
  <si>
    <t>OP Corporate Bank plc Lietuvos filialas finansinės grupės duomenys</t>
  </si>
  <si>
    <t>SEB bankas, finansinės grupės duomenys</t>
  </si>
  <si>
    <t>Swedbank, AB, finansinė grupės duomenys</t>
  </si>
  <si>
    <t>AB Šiaulių bankas, finansinės grupės duomenys</t>
  </si>
  <si>
    <t>European Merchant Bank</t>
  </si>
  <si>
    <t>PayRay Bank</t>
  </si>
  <si>
    <t>Revolut Bank</t>
  </si>
  <si>
    <t>Turtas</t>
  </si>
  <si>
    <t>Paskolos ir išankstiniai mokėjimai</t>
  </si>
  <si>
    <t>Tame tarpe valdžios sektoriaus institucijų paskolos ir išankstiniai mokėjimai</t>
  </si>
  <si>
    <t>Tame tarpe kitų finansų bendrovių paskolos ir išankstiniai mokėjimai</t>
  </si>
  <si>
    <t>Tame tarpe kredito įstaigų / institucijų paskolos ir išankstiniai mokėjimai</t>
  </si>
  <si>
    <t xml:space="preserve">Tame tarpe ne finansų bendrovių paskolos ir išankstiniai mokėjimai </t>
  </si>
  <si>
    <t>Tame tarpe namų ūkių paskolos ir išankstiniai mokėjimai</t>
  </si>
  <si>
    <t>Tame tarpe finansinė nuoma</t>
  </si>
  <si>
    <t>Įsipareigojimai</t>
  </si>
  <si>
    <t>Indėliai</t>
  </si>
  <si>
    <t>Tame tarpe centrinių bankų indėliai</t>
  </si>
  <si>
    <t>Tame tarpe kredito įstaigų indėliai</t>
  </si>
  <si>
    <t>- iš jų Įsiskolinimai patronuojančiam bankui ar kitai patronuojančiai kredito bei finansų institucijai</t>
  </si>
  <si>
    <t>Tame tarpe valdžios sektoriaus institucijų indėliai</t>
  </si>
  <si>
    <t>Tame tarpe kitų finansų bendrovių indėliai</t>
  </si>
  <si>
    <t xml:space="preserve">Tame tarpe ne finansų bendrovių indėliai </t>
  </si>
  <si>
    <t xml:space="preserve">Tame tarpe namų ūkių indėliai </t>
  </si>
  <si>
    <t>Suteiktos finansinės garantijos</t>
  </si>
  <si>
    <t>Pagal riziką įvertintos pozicijos (angl. - RWA)</t>
  </si>
  <si>
    <t>*"OP Corporate Bank plc" Lietuvos filialas įtraukia "OP Corporate Bank plc" Lietuvos filialo duomenis, t.y. "OP Corporate Bank plc" priklausančios lizingo bendrovės UAB “OP Finance” duomenys ataskaitoje nerodomi.</t>
  </si>
  <si>
    <t>Pastaba: dėl metodologinių skirtumų, duomenys su ankstesniais laikotarpiais nėra palyginami.</t>
  </si>
  <si>
    <t>! Nuo 2019 m. 01 mėn. 01 d. dėl vykdomų struktūrinių pokyčių, nebeteikiami Danske Bank A/S Lietuvos filialas duomenys.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</si>
</sst>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2" fillId="0" borderId="0" xfId="0" applyFont="1"/>
    <xf numFmtId="3" fontId="4" fillId="0" borderId="0" xfId="2" applyNumberFormat="1" applyFont="1" applyAlignment="1">
      <alignment horizontal="center" vertical="center"/>
    </xf>
    <xf numFmtId="3" fontId="4" fillId="0" borderId="0" xfId="2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/>
    <xf numFmtId="0" fontId="4" fillId="0" borderId="1" xfId="2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textRotation="90" wrapText="1"/>
    </xf>
    <xf numFmtId="0" fontId="4" fillId="0" borderId="1" xfId="2" applyFont="1" applyBorder="1" applyAlignment="1">
      <alignment horizontal="left" vertical="center"/>
    </xf>
    <xf numFmtId="1" fontId="6" fillId="0" borderId="1" xfId="2" applyNumberFormat="1" applyFont="1" applyBorder="1"/>
    <xf numFmtId="3" fontId="2" fillId="0" borderId="1" xfId="0" applyNumberFormat="1" applyFont="1" applyBorder="1" applyAlignment="1">
      <alignment horizontal="right"/>
    </xf>
    <xf numFmtId="0" fontId="0" fillId="0" borderId="1" xfId="0" applyBorder="1"/>
    <xf numFmtId="3" fontId="7" fillId="0" borderId="1" xfId="2" applyNumberFormat="1" applyFont="1" applyBorder="1" applyAlignment="1">
      <alignment horizontal="right"/>
    </xf>
    <xf numFmtId="3" fontId="0" fillId="0" borderId="1" xfId="0" applyNumberFormat="1" applyBorder="1"/>
    <xf numFmtId="49" fontId="4" fillId="0" borderId="1" xfId="2" applyNumberFormat="1" applyFont="1" applyBorder="1" applyAlignment="1">
      <alignment wrapText="1"/>
    </xf>
    <xf numFmtId="0" fontId="8" fillId="0" borderId="0" xfId="0" applyFont="1"/>
    <xf numFmtId="0" fontId="6" fillId="0" borderId="1" xfId="2" applyFont="1" applyBorder="1"/>
    <xf numFmtId="0" fontId="6" fillId="0" borderId="1" xfId="2" applyFont="1" applyBorder="1" applyAlignment="1">
      <alignment horizontal="left"/>
    </xf>
    <xf numFmtId="0" fontId="4" fillId="0" borderId="1" xfId="2" applyFont="1" applyBorder="1"/>
    <xf numFmtId="3" fontId="7" fillId="2" borderId="1" xfId="2" applyNumberFormat="1" applyFont="1" applyFill="1" applyBorder="1" applyAlignment="1">
      <alignment horizontal="right"/>
    </xf>
    <xf numFmtId="0" fontId="6" fillId="0" borderId="1" xfId="2" applyFont="1" applyBorder="1" applyAlignment="1">
      <alignment horizontal="left" shrinkToFit="1"/>
    </xf>
    <xf numFmtId="0" fontId="6" fillId="0" borderId="1" xfId="2" applyFont="1" applyBorder="1" applyAlignment="1">
      <alignment horizontal="left" wrapText="1"/>
    </xf>
    <xf numFmtId="0" fontId="6" fillId="2" borderId="1" xfId="2" applyFont="1" applyFill="1" applyBorder="1"/>
    <xf numFmtId="0" fontId="2" fillId="2" borderId="0" xfId="0" applyFont="1" applyFill="1"/>
    <xf numFmtId="3" fontId="4" fillId="0" borderId="0" xfId="2" applyNumberFormat="1" applyFont="1" applyAlignment="1">
      <alignment horizontal="left" wrapText="1"/>
    </xf>
    <xf numFmtId="164" fontId="2" fillId="2" borderId="0" xfId="0" applyNumberFormat="1" applyFont="1" applyFill="1"/>
    <xf numFmtId="0" fontId="6" fillId="0" borderId="0" xfId="0" applyFont="1" applyAlignment="1">
      <alignment horizontal="left" vertical="center"/>
    </xf>
    <xf numFmtId="9" fontId="0" fillId="0" borderId="0" xfId="1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/>
    <xf numFmtId="0" fontId="9" fillId="2" borderId="0" xfId="0" applyFont="1" applyFill="1"/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6" fillId="0" borderId="0" xfId="0" applyFont="1" applyAlignment="1">
      <alignment horizontal="left"/>
    </xf>
  </cellXfs>
  <cellStyles count="3">
    <cellStyle name="Normal" xfId="0" builtinId="0"/>
    <cellStyle name="Normal 2" xfId="2" xr:uid="{4F60D702-1826-4045-B229-362C92C28D6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ietuvosbankuasociacija-my.sharepoint.com/personal/a_budrys_lba_lt/Documents/neklasifikuoti/STATISTIKA/statistika%20wip/citadele.xlsx" TargetMode="External"/><Relationship Id="rId1" Type="http://schemas.openxmlformats.org/officeDocument/2006/relationships/externalLinkPath" Target="/personal/a_budrys_lba_lt/Documents/neklasifikuoti/STATISTIKA/statistika%20wip/citade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ietuvosbankuasociacija-my.sharepoint.com/personal/a_budrys_lba_lt/Documents/neklasifikuoti/STATISTIKA/statistika%20wip/Luminor.xlsx" TargetMode="External"/><Relationship Id="rId1" Type="http://schemas.openxmlformats.org/officeDocument/2006/relationships/externalLinkPath" Target="/personal/a_budrys_lba_lt/Documents/neklasifikuoti/STATISTIKA/statistika%20wip/Luminor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ietuvosbankuasociacija-my.sharepoint.com/personal/a_budrys_lba_lt/Documents/neklasifikuoti/STATISTIKA/statistika%20wip/LCKU.xlsx" TargetMode="External"/><Relationship Id="rId1" Type="http://schemas.openxmlformats.org/officeDocument/2006/relationships/externalLinkPath" Target="/personal/a_budrys_lba_lt/Documents/neklasifikuoti/STATISTIKA/statistika%20wip/LCKU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ietuvosbankuasociacija-my.sharepoint.com/personal/a_budrys_lba_lt/Documents/neklasifikuoti/STATISTIKA/statistika%20wip/MB.xlsx" TargetMode="External"/><Relationship Id="rId1" Type="http://schemas.openxmlformats.org/officeDocument/2006/relationships/externalLinkPath" Target="/personal/a_budrys_lba_lt/Documents/neklasifikuoti/STATISTIKA/statistika%20wip/MB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ietuvosbankuasociacija-my.sharepoint.com/personal/a_budrys_lba_lt/Documents/neklasifikuoti/STATISTIKA/statistika%20wip/OP.xlsx" TargetMode="External"/><Relationship Id="rId1" Type="http://schemas.openxmlformats.org/officeDocument/2006/relationships/externalLinkPath" Target="/personal/a_budrys_lba_lt/Documents/neklasifikuoti/STATISTIKA/statistika%20wip/OP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ietuvosbankuasociacija-my.sharepoint.com/personal/a_budrys_lba_lt/Documents/neklasifikuoti/STATISTIKA/statistika%20wip/&#352;iauli&#371;%20Bankas.xlsx" TargetMode="External"/><Relationship Id="rId1" Type="http://schemas.openxmlformats.org/officeDocument/2006/relationships/externalLinkPath" Target="/personal/a_budrys_lba_lt/Documents/neklasifikuoti/STATISTIKA/statistika%20wip/&#352;iauli&#371;%20Bankas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ietuvosbankuasociacija-my.sharepoint.com/personal/a_budrys_lba_lt/Documents/neklasifikuoti/STATISTIKA/statistika%20wip/EMBank.xlsx" TargetMode="External"/><Relationship Id="rId1" Type="http://schemas.openxmlformats.org/officeDocument/2006/relationships/externalLinkPath" Target="/personal/a_budrys_lba_lt/Documents/neklasifikuoti/STATISTIKA/statistika%20wip/EMBank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ietuvosbankuasociacija-my.sharepoint.com/personal/a_budrys_lba_lt/Documents/neklasifikuoti/STATISTIKA/statistika%20wip/PayRay.xlsx" TargetMode="External"/><Relationship Id="rId1" Type="http://schemas.openxmlformats.org/officeDocument/2006/relationships/externalLinkPath" Target="/personal/a_budrys_lba_lt/Documents/neklasifikuoti/STATISTIKA/statistika%20wip/PayRay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ietuvosbankuasociacija-my.sharepoint.com/personal/a_budrys_lba_lt/Documents/neklasifikuoti/STATISTIKA/statistika%20wip/Revolut.xlsx" TargetMode="External"/><Relationship Id="rId1" Type="http://schemas.openxmlformats.org/officeDocument/2006/relationships/externalLinkPath" Target="/personal/a_budrys_lba_lt/Documents/neklasifikuoti/STATISTIKA/statistika%20wip/Revol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ktoringas"/>
      <sheetName val="E"/>
      <sheetName val="B2"/>
      <sheetName val="Sheet1"/>
      <sheetName val="C"/>
      <sheetName val="F"/>
      <sheetName val="G"/>
      <sheetName val="B1"/>
      <sheetName val="H"/>
      <sheetName val="A"/>
      <sheetName val="LNPSV"/>
      <sheetName val="2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7" t="str">
            <v>G. Gudžiūnas</v>
          </cell>
          <cell r="B7">
            <v>2019</v>
          </cell>
          <cell r="C7">
            <v>1</v>
          </cell>
          <cell r="E7">
            <v>266598</v>
          </cell>
          <cell r="F7">
            <v>1127</v>
          </cell>
          <cell r="G7">
            <v>1083</v>
          </cell>
          <cell r="I7">
            <v>147417</v>
          </cell>
          <cell r="J7">
            <v>116971</v>
          </cell>
          <cell r="K7">
            <v>0</v>
          </cell>
          <cell r="L7">
            <v>0</v>
          </cell>
          <cell r="N7">
            <v>512171</v>
          </cell>
          <cell r="O7">
            <v>0</v>
          </cell>
          <cell r="P7">
            <v>94017</v>
          </cell>
          <cell r="Q7">
            <v>0</v>
          </cell>
          <cell r="R7">
            <v>23019</v>
          </cell>
          <cell r="S7">
            <v>8180</v>
          </cell>
          <cell r="T7">
            <v>127685</v>
          </cell>
          <cell r="U7">
            <v>259270</v>
          </cell>
          <cell r="V7">
            <v>0</v>
          </cell>
          <cell r="W7">
            <v>2487</v>
          </cell>
        </row>
        <row r="8">
          <cell r="A8" t="str">
            <v>G. Gudžiūnas</v>
          </cell>
          <cell r="B8">
            <v>2019</v>
          </cell>
          <cell r="C8">
            <v>2</v>
          </cell>
          <cell r="E8">
            <v>279738</v>
          </cell>
          <cell r="F8">
            <v>3793</v>
          </cell>
          <cell r="G8">
            <v>993</v>
          </cell>
          <cell r="I8">
            <v>150043</v>
          </cell>
          <cell r="J8">
            <v>124909</v>
          </cell>
          <cell r="K8">
            <v>0</v>
          </cell>
          <cell r="L8">
            <v>0</v>
          </cell>
          <cell r="N8">
            <v>422108</v>
          </cell>
          <cell r="O8">
            <v>0</v>
          </cell>
          <cell r="P8">
            <v>292</v>
          </cell>
          <cell r="Q8">
            <v>0</v>
          </cell>
          <cell r="R8">
            <v>21826</v>
          </cell>
          <cell r="S8">
            <v>7793</v>
          </cell>
          <cell r="T8">
            <v>126648</v>
          </cell>
          <cell r="U8">
            <v>265549</v>
          </cell>
          <cell r="V8">
            <v>0</v>
          </cell>
          <cell r="W8">
            <v>2402</v>
          </cell>
        </row>
        <row r="9">
          <cell r="A9" t="str">
            <v>V.Pauliukevičienė</v>
          </cell>
          <cell r="B9">
            <v>2019</v>
          </cell>
          <cell r="C9">
            <v>3</v>
          </cell>
          <cell r="E9">
            <v>302466</v>
          </cell>
          <cell r="F9">
            <v>5843</v>
          </cell>
          <cell r="G9">
            <v>3266</v>
          </cell>
          <cell r="I9">
            <v>161775</v>
          </cell>
          <cell r="J9">
            <v>131582</v>
          </cell>
          <cell r="K9">
            <v>0</v>
          </cell>
          <cell r="L9">
            <v>0</v>
          </cell>
          <cell r="N9">
            <v>427523</v>
          </cell>
          <cell r="O9">
            <v>0</v>
          </cell>
          <cell r="P9">
            <v>2033</v>
          </cell>
          <cell r="Q9">
            <v>0</v>
          </cell>
          <cell r="R9">
            <v>19612</v>
          </cell>
          <cell r="S9">
            <v>8547</v>
          </cell>
          <cell r="T9">
            <v>130970</v>
          </cell>
          <cell r="U9">
            <v>266361</v>
          </cell>
          <cell r="V9">
            <v>0</v>
          </cell>
          <cell r="W9">
            <v>1482</v>
          </cell>
        </row>
        <row r="10">
          <cell r="A10" t="str">
            <v>V.Pauliukevičienė</v>
          </cell>
          <cell r="B10">
            <v>2019</v>
          </cell>
          <cell r="C10">
            <v>4</v>
          </cell>
          <cell r="E10">
            <v>315710</v>
          </cell>
          <cell r="F10">
            <v>13156</v>
          </cell>
          <cell r="G10">
            <v>3099</v>
          </cell>
          <cell r="I10">
            <v>165891</v>
          </cell>
          <cell r="J10">
            <v>133564</v>
          </cell>
          <cell r="K10">
            <v>0</v>
          </cell>
          <cell r="L10">
            <v>0</v>
          </cell>
          <cell r="N10">
            <v>438608</v>
          </cell>
          <cell r="O10">
            <v>0</v>
          </cell>
          <cell r="P10">
            <v>82</v>
          </cell>
          <cell r="Q10">
            <v>0</v>
          </cell>
          <cell r="R10">
            <v>20364</v>
          </cell>
          <cell r="S10">
            <v>5559</v>
          </cell>
          <cell r="T10">
            <v>140047</v>
          </cell>
          <cell r="U10">
            <v>272556</v>
          </cell>
          <cell r="V10">
            <v>0</v>
          </cell>
          <cell r="W10">
            <v>1651</v>
          </cell>
        </row>
        <row r="11">
          <cell r="A11" t="str">
            <v>V.Pauliukevičienė</v>
          </cell>
          <cell r="B11">
            <v>2020</v>
          </cell>
          <cell r="C11">
            <v>1</v>
          </cell>
          <cell r="E11">
            <v>316564</v>
          </cell>
          <cell r="F11">
            <v>13270</v>
          </cell>
          <cell r="G11">
            <v>2861</v>
          </cell>
          <cell r="I11">
            <v>163746</v>
          </cell>
          <cell r="J11">
            <v>136687</v>
          </cell>
          <cell r="K11">
            <v>0</v>
          </cell>
          <cell r="L11">
            <v>0</v>
          </cell>
          <cell r="N11">
            <v>437975</v>
          </cell>
          <cell r="O11">
            <v>0</v>
          </cell>
          <cell r="P11">
            <v>35</v>
          </cell>
          <cell r="Q11">
            <v>0</v>
          </cell>
          <cell r="R11">
            <v>16425</v>
          </cell>
          <cell r="S11">
            <v>3501</v>
          </cell>
          <cell r="T11">
            <v>144314</v>
          </cell>
          <cell r="U11">
            <v>273700</v>
          </cell>
          <cell r="V11">
            <v>0</v>
          </cell>
          <cell r="W11">
            <v>2727</v>
          </cell>
        </row>
        <row r="12">
          <cell r="A12" t="str">
            <v>V.Pauliukevičienė</v>
          </cell>
          <cell r="B12">
            <v>2020</v>
          </cell>
          <cell r="C12">
            <v>2</v>
          </cell>
          <cell r="E12">
            <v>315743</v>
          </cell>
          <cell r="F12">
            <v>13971</v>
          </cell>
          <cell r="G12">
            <v>2735</v>
          </cell>
          <cell r="I12">
            <v>161495</v>
          </cell>
          <cell r="J12">
            <v>137542</v>
          </cell>
          <cell r="K12">
            <v>0</v>
          </cell>
          <cell r="L12">
            <v>0</v>
          </cell>
          <cell r="N12">
            <v>680348</v>
          </cell>
          <cell r="O12">
            <v>0</v>
          </cell>
          <cell r="P12">
            <v>148054</v>
          </cell>
          <cell r="Q12">
            <v>0</v>
          </cell>
          <cell r="R12">
            <v>17635</v>
          </cell>
          <cell r="S12">
            <v>70829</v>
          </cell>
          <cell r="T12">
            <v>165684</v>
          </cell>
          <cell r="U12">
            <v>278146</v>
          </cell>
          <cell r="V12">
            <v>0</v>
          </cell>
          <cell r="W12">
            <v>2761</v>
          </cell>
        </row>
        <row r="13">
          <cell r="A13" t="str">
            <v>V.Pauliukevičienė</v>
          </cell>
          <cell r="B13">
            <v>2020</v>
          </cell>
          <cell r="C13">
            <v>3</v>
          </cell>
          <cell r="E13">
            <v>363205</v>
          </cell>
          <cell r="F13">
            <v>14480</v>
          </cell>
          <cell r="G13">
            <v>2183</v>
          </cell>
          <cell r="I13">
            <v>194465</v>
          </cell>
          <cell r="J13">
            <v>152077</v>
          </cell>
          <cell r="K13">
            <v>0</v>
          </cell>
          <cell r="L13">
            <v>0</v>
          </cell>
          <cell r="N13">
            <v>571599</v>
          </cell>
          <cell r="O13">
            <v>0</v>
          </cell>
          <cell r="P13">
            <v>93054</v>
          </cell>
          <cell r="Q13">
            <v>0</v>
          </cell>
          <cell r="R13">
            <v>14608</v>
          </cell>
          <cell r="S13">
            <v>8870</v>
          </cell>
          <cell r="T13">
            <v>184700</v>
          </cell>
          <cell r="U13">
            <v>270367</v>
          </cell>
          <cell r="V13">
            <v>0</v>
          </cell>
          <cell r="W13">
            <v>4325</v>
          </cell>
        </row>
        <row r="14">
          <cell r="A14" t="str">
            <v>V.Pauliukevičienė</v>
          </cell>
          <cell r="B14">
            <v>2020</v>
          </cell>
          <cell r="C14">
            <v>4</v>
          </cell>
          <cell r="D14">
            <v>586200</v>
          </cell>
          <cell r="E14">
            <v>530513</v>
          </cell>
          <cell r="F14">
            <v>19424</v>
          </cell>
          <cell r="G14">
            <v>2699</v>
          </cell>
          <cell r="H14">
            <v>131592</v>
          </cell>
          <cell r="I14">
            <v>218155</v>
          </cell>
          <cell r="J14">
            <v>158643</v>
          </cell>
          <cell r="K14">
            <v>0</v>
          </cell>
          <cell r="L14">
            <v>0</v>
          </cell>
          <cell r="M14">
            <v>572464</v>
          </cell>
          <cell r="N14">
            <v>565857</v>
          </cell>
          <cell r="O14">
            <v>0</v>
          </cell>
          <cell r="P14">
            <v>0</v>
          </cell>
          <cell r="Q14">
            <v>0</v>
          </cell>
          <cell r="R14">
            <v>13217</v>
          </cell>
          <cell r="S14">
            <v>11367</v>
          </cell>
          <cell r="T14">
            <v>251992</v>
          </cell>
          <cell r="U14">
            <v>289281</v>
          </cell>
          <cell r="V14">
            <v>0</v>
          </cell>
          <cell r="W14">
            <v>5229</v>
          </cell>
        </row>
        <row r="15">
          <cell r="A15" t="str">
            <v>V.Pauliukevičienė</v>
          </cell>
          <cell r="B15">
            <v>2021</v>
          </cell>
          <cell r="C15">
            <v>1</v>
          </cell>
          <cell r="D15">
            <v>683365</v>
          </cell>
          <cell r="E15">
            <v>626989</v>
          </cell>
          <cell r="F15">
            <v>19525</v>
          </cell>
          <cell r="G15">
            <v>6215</v>
          </cell>
          <cell r="H15">
            <v>149813</v>
          </cell>
          <cell r="I15">
            <v>281605</v>
          </cell>
          <cell r="J15">
            <v>169831</v>
          </cell>
          <cell r="K15">
            <v>0</v>
          </cell>
          <cell r="L15">
            <v>0</v>
          </cell>
          <cell r="M15">
            <v>668798</v>
          </cell>
          <cell r="N15">
            <v>662117</v>
          </cell>
          <cell r="O15">
            <v>0</v>
          </cell>
          <cell r="P15">
            <v>7</v>
          </cell>
          <cell r="Q15">
            <v>7</v>
          </cell>
          <cell r="R15">
            <v>12812</v>
          </cell>
          <cell r="S15">
            <v>45088</v>
          </cell>
          <cell r="T15">
            <v>317760</v>
          </cell>
          <cell r="U15">
            <v>286450</v>
          </cell>
          <cell r="V15">
            <v>0</v>
          </cell>
          <cell r="W15">
            <v>6282</v>
          </cell>
        </row>
        <row r="16">
          <cell r="A16" t="str">
            <v>V.Pauliukevičienė</v>
          </cell>
          <cell r="B16">
            <v>2021</v>
          </cell>
          <cell r="C16">
            <v>2</v>
          </cell>
          <cell r="D16">
            <v>716281</v>
          </cell>
          <cell r="E16">
            <v>579879</v>
          </cell>
          <cell r="F16">
            <v>19761</v>
          </cell>
          <cell r="G16">
            <v>9007</v>
          </cell>
          <cell r="H16">
            <v>115251</v>
          </cell>
          <cell r="I16">
            <v>249350</v>
          </cell>
          <cell r="J16">
            <v>186510</v>
          </cell>
          <cell r="K16">
            <v>0</v>
          </cell>
          <cell r="L16">
            <v>0</v>
          </cell>
          <cell r="M16">
            <v>695406</v>
          </cell>
          <cell r="N16">
            <v>689068</v>
          </cell>
          <cell r="O16">
            <v>0</v>
          </cell>
          <cell r="P16">
            <v>3</v>
          </cell>
          <cell r="Q16">
            <v>0</v>
          </cell>
          <cell r="R16">
            <v>16906</v>
          </cell>
          <cell r="S16">
            <v>57990</v>
          </cell>
          <cell r="T16">
            <v>316806</v>
          </cell>
          <cell r="U16">
            <v>297363</v>
          </cell>
          <cell r="V16">
            <v>0</v>
          </cell>
          <cell r="W16">
            <v>8399</v>
          </cell>
        </row>
        <row r="17">
          <cell r="A17" t="str">
            <v>V.Pauliukevičienė</v>
          </cell>
          <cell r="B17">
            <v>2021</v>
          </cell>
          <cell r="C17">
            <v>3</v>
          </cell>
          <cell r="D17">
            <v>751613</v>
          </cell>
          <cell r="E17">
            <v>658837</v>
          </cell>
          <cell r="F17">
            <v>20120</v>
          </cell>
          <cell r="G17">
            <v>7337</v>
          </cell>
          <cell r="H17">
            <v>168194</v>
          </cell>
          <cell r="I17">
            <v>265004</v>
          </cell>
          <cell r="J17">
            <v>198182</v>
          </cell>
          <cell r="K17">
            <v>0</v>
          </cell>
          <cell r="L17">
            <v>0</v>
          </cell>
          <cell r="M17">
            <v>731738</v>
          </cell>
          <cell r="N17">
            <v>724823</v>
          </cell>
          <cell r="O17">
            <v>0</v>
          </cell>
          <cell r="P17">
            <v>0</v>
          </cell>
          <cell r="Q17">
            <v>0</v>
          </cell>
          <cell r="R17">
            <v>19504</v>
          </cell>
          <cell r="S17">
            <v>57434</v>
          </cell>
          <cell r="T17">
            <v>346467</v>
          </cell>
          <cell r="U17">
            <v>301418</v>
          </cell>
          <cell r="V17">
            <v>0</v>
          </cell>
          <cell r="W17">
            <v>8587</v>
          </cell>
        </row>
        <row r="18">
          <cell r="A18" t="str">
            <v>V.Aukštuolytė</v>
          </cell>
          <cell r="B18">
            <v>2021</v>
          </cell>
          <cell r="C18">
            <v>4</v>
          </cell>
          <cell r="D18">
            <v>701496</v>
          </cell>
          <cell r="E18">
            <v>605448</v>
          </cell>
          <cell r="F18">
            <v>16733</v>
          </cell>
          <cell r="G18">
            <v>7220</v>
          </cell>
          <cell r="H18">
            <v>88289</v>
          </cell>
          <cell r="I18">
            <v>281794</v>
          </cell>
          <cell r="J18">
            <v>211412</v>
          </cell>
          <cell r="K18">
            <v>0</v>
          </cell>
          <cell r="L18">
            <v>0</v>
          </cell>
          <cell r="M18">
            <v>682900</v>
          </cell>
          <cell r="N18">
            <v>675893</v>
          </cell>
          <cell r="O18">
            <v>0</v>
          </cell>
          <cell r="P18">
            <v>0</v>
          </cell>
          <cell r="Q18">
            <v>0</v>
          </cell>
          <cell r="R18">
            <v>16199</v>
          </cell>
          <cell r="S18">
            <v>46740</v>
          </cell>
          <cell r="T18">
            <v>311592</v>
          </cell>
          <cell r="U18">
            <v>301362</v>
          </cell>
          <cell r="V18">
            <v>0</v>
          </cell>
          <cell r="W18">
            <v>13968</v>
          </cell>
        </row>
        <row r="19">
          <cell r="A19" t="str">
            <v>V.Aukštuolytė</v>
          </cell>
          <cell r="B19">
            <v>2022</v>
          </cell>
          <cell r="C19">
            <v>1</v>
          </cell>
          <cell r="D19">
            <v>698804</v>
          </cell>
          <cell r="E19">
            <v>622456</v>
          </cell>
          <cell r="F19">
            <v>16682</v>
          </cell>
          <cell r="G19">
            <v>12744</v>
          </cell>
          <cell r="H19">
            <v>42164</v>
          </cell>
          <cell r="I19">
            <v>329906</v>
          </cell>
          <cell r="J19">
            <v>220960</v>
          </cell>
          <cell r="K19">
            <v>0</v>
          </cell>
          <cell r="L19">
            <v>0</v>
          </cell>
          <cell r="M19">
            <v>683383</v>
          </cell>
          <cell r="N19">
            <v>676104</v>
          </cell>
          <cell r="O19">
            <v>0</v>
          </cell>
          <cell r="P19">
            <v>32317</v>
          </cell>
          <cell r="Q19">
            <v>32317</v>
          </cell>
          <cell r="R19">
            <v>15837</v>
          </cell>
          <cell r="S19">
            <v>41300</v>
          </cell>
          <cell r="T19">
            <v>291418</v>
          </cell>
          <cell r="U19">
            <v>295232</v>
          </cell>
          <cell r="V19">
            <v>0</v>
          </cell>
          <cell r="W19">
            <v>16008</v>
          </cell>
        </row>
        <row r="20">
          <cell r="A20" t="str">
            <v>V.Aukštuolytė</v>
          </cell>
          <cell r="B20">
            <v>2022</v>
          </cell>
          <cell r="C20">
            <v>2</v>
          </cell>
          <cell r="D20">
            <v>702590</v>
          </cell>
          <cell r="E20">
            <v>651587</v>
          </cell>
          <cell r="F20">
            <v>16661</v>
          </cell>
          <cell r="G20">
            <v>12618</v>
          </cell>
          <cell r="H20">
            <v>51031</v>
          </cell>
          <cell r="I20">
            <v>339469</v>
          </cell>
          <cell r="J20">
            <v>231808</v>
          </cell>
          <cell r="K20">
            <v>0</v>
          </cell>
          <cell r="L20">
            <v>0</v>
          </cell>
          <cell r="M20">
            <v>681111</v>
          </cell>
          <cell r="N20">
            <v>673733</v>
          </cell>
          <cell r="O20">
            <v>0</v>
          </cell>
          <cell r="P20">
            <v>72</v>
          </cell>
          <cell r="Q20">
            <v>72</v>
          </cell>
          <cell r="R20">
            <v>20822</v>
          </cell>
          <cell r="S20">
            <v>36921</v>
          </cell>
          <cell r="T20">
            <v>304917</v>
          </cell>
          <cell r="U20">
            <v>311001</v>
          </cell>
          <cell r="V20">
            <v>0</v>
          </cell>
          <cell r="W20">
            <v>22299</v>
          </cell>
        </row>
        <row r="21">
          <cell r="A21" t="str">
            <v>V.Aukštuolytė</v>
          </cell>
          <cell r="B21">
            <v>2022</v>
          </cell>
          <cell r="C21">
            <v>3</v>
          </cell>
          <cell r="D21">
            <v>760845</v>
          </cell>
          <cell r="E21">
            <v>713420</v>
          </cell>
          <cell r="F21">
            <v>16142</v>
          </cell>
          <cell r="G21">
            <v>23416</v>
          </cell>
          <cell r="H21">
            <v>100273</v>
          </cell>
          <cell r="I21">
            <v>332476</v>
          </cell>
          <cell r="J21">
            <v>241113</v>
          </cell>
          <cell r="K21">
            <v>0</v>
          </cell>
          <cell r="L21">
            <v>0</v>
          </cell>
          <cell r="M21">
            <v>736350</v>
          </cell>
          <cell r="N21">
            <v>729272</v>
          </cell>
          <cell r="O21">
            <v>0</v>
          </cell>
          <cell r="P21">
            <v>60</v>
          </cell>
          <cell r="Q21">
            <v>0</v>
          </cell>
          <cell r="R21">
            <v>49091</v>
          </cell>
          <cell r="S21">
            <v>31304</v>
          </cell>
          <cell r="T21">
            <v>344002</v>
          </cell>
          <cell r="U21">
            <v>304815</v>
          </cell>
          <cell r="V21">
            <v>0</v>
          </cell>
          <cell r="W21">
            <v>37229</v>
          </cell>
        </row>
        <row r="22">
          <cell r="A22" t="str">
            <v>V.Aukštuolytė</v>
          </cell>
          <cell r="B22">
            <v>2022</v>
          </cell>
          <cell r="C22">
            <v>4</v>
          </cell>
          <cell r="D22">
            <v>881528</v>
          </cell>
          <cell r="E22">
            <v>647160</v>
          </cell>
          <cell r="F22">
            <v>14779</v>
          </cell>
          <cell r="G22">
            <v>15977</v>
          </cell>
          <cell r="H22">
            <v>45717</v>
          </cell>
          <cell r="I22">
            <v>332045</v>
          </cell>
          <cell r="J22">
            <v>238642</v>
          </cell>
          <cell r="K22">
            <v>0</v>
          </cell>
          <cell r="L22">
            <v>0</v>
          </cell>
          <cell r="M22">
            <v>858629</v>
          </cell>
          <cell r="N22">
            <v>850933</v>
          </cell>
          <cell r="O22">
            <v>0</v>
          </cell>
          <cell r="P22">
            <v>67472</v>
          </cell>
          <cell r="Q22">
            <v>67472</v>
          </cell>
          <cell r="R22">
            <v>38908</v>
          </cell>
          <cell r="S22">
            <v>36425</v>
          </cell>
          <cell r="T22">
            <v>392513</v>
          </cell>
          <cell r="U22">
            <v>315615</v>
          </cell>
          <cell r="V22">
            <v>0</v>
          </cell>
          <cell r="W22">
            <v>38437</v>
          </cell>
        </row>
        <row r="23">
          <cell r="L23">
            <v>0</v>
          </cell>
          <cell r="V23">
            <v>0</v>
          </cell>
        </row>
        <row r="24">
          <cell r="L24">
            <v>0</v>
          </cell>
          <cell r="V24">
            <v>0</v>
          </cell>
        </row>
        <row r="25">
          <cell r="L25">
            <v>0</v>
          </cell>
          <cell r="V25">
            <v>0</v>
          </cell>
        </row>
        <row r="26">
          <cell r="L26">
            <v>0</v>
          </cell>
          <cell r="V26">
            <v>0</v>
          </cell>
        </row>
        <row r="27">
          <cell r="L27">
            <v>0</v>
          </cell>
          <cell r="V27">
            <v>0</v>
          </cell>
        </row>
        <row r="28">
          <cell r="L28">
            <v>0</v>
          </cell>
          <cell r="V28">
            <v>0</v>
          </cell>
        </row>
        <row r="29">
          <cell r="L29">
            <v>0</v>
          </cell>
          <cell r="V29">
            <v>0</v>
          </cell>
        </row>
        <row r="30">
          <cell r="L30">
            <v>0</v>
          </cell>
          <cell r="V30">
            <v>0</v>
          </cell>
        </row>
        <row r="31">
          <cell r="L31">
            <v>0</v>
          </cell>
          <cell r="V31">
            <v>0</v>
          </cell>
        </row>
        <row r="32">
          <cell r="L32">
            <v>0</v>
          </cell>
          <cell r="V32">
            <v>0</v>
          </cell>
        </row>
        <row r="33">
          <cell r="L33">
            <v>0</v>
          </cell>
          <cell r="V33">
            <v>0</v>
          </cell>
        </row>
        <row r="34">
          <cell r="L34">
            <v>0</v>
          </cell>
          <cell r="V34">
            <v>0</v>
          </cell>
        </row>
        <row r="35">
          <cell r="L35">
            <v>0</v>
          </cell>
          <cell r="V35">
            <v>0</v>
          </cell>
        </row>
        <row r="36">
          <cell r="L36">
            <v>0</v>
          </cell>
          <cell r="V36">
            <v>0</v>
          </cell>
        </row>
        <row r="37">
          <cell r="L37">
            <v>0</v>
          </cell>
          <cell r="V37">
            <v>0</v>
          </cell>
        </row>
        <row r="38">
          <cell r="L38">
            <v>0</v>
          </cell>
          <cell r="V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NPSV"/>
      <sheetName val="F"/>
      <sheetName val="2B"/>
      <sheetName val="A"/>
      <sheetName val="B1"/>
      <sheetName val="C"/>
      <sheetName val="E"/>
      <sheetName val="G"/>
      <sheetName val="B2"/>
      <sheetName val="H"/>
      <sheetName val="Faktoringas"/>
    </sheetNames>
    <sheetDataSet>
      <sheetData sheetId="0"/>
      <sheetData sheetId="1"/>
      <sheetData sheetId="2"/>
      <sheetData sheetId="3"/>
      <sheetData sheetId="4">
        <row r="7">
          <cell r="A7" t="str">
            <v>Ilona Laurinavičienė</v>
          </cell>
          <cell r="B7">
            <v>2019</v>
          </cell>
          <cell r="C7">
            <v>1</v>
          </cell>
          <cell r="E7">
            <v>4865199</v>
          </cell>
          <cell r="F7">
            <v>115263</v>
          </cell>
          <cell r="G7">
            <v>598980</v>
          </cell>
          <cell r="I7">
            <v>1604411</v>
          </cell>
          <cell r="J7">
            <v>2546545</v>
          </cell>
          <cell r="K7">
            <v>129217</v>
          </cell>
          <cell r="L7">
            <v>0</v>
          </cell>
          <cell r="N7">
            <v>5447385</v>
          </cell>
          <cell r="O7">
            <v>172579</v>
          </cell>
          <cell r="P7">
            <v>424566</v>
          </cell>
          <cell r="Q7">
            <v>0</v>
          </cell>
          <cell r="R7">
            <v>1038782</v>
          </cell>
          <cell r="S7">
            <v>31905</v>
          </cell>
          <cell r="T7">
            <v>1786908</v>
          </cell>
          <cell r="U7">
            <v>1992645</v>
          </cell>
          <cell r="V7">
            <v>0</v>
          </cell>
          <cell r="W7">
            <v>82897</v>
          </cell>
          <cell r="X7">
            <v>0</v>
          </cell>
        </row>
        <row r="8">
          <cell r="A8" t="str">
            <v>Ilona Laurinavičienė</v>
          </cell>
          <cell r="B8">
            <v>2019</v>
          </cell>
          <cell r="C8">
            <v>2</v>
          </cell>
          <cell r="E8">
            <v>4723754</v>
          </cell>
          <cell r="F8">
            <v>107775</v>
          </cell>
          <cell r="G8">
            <v>572371</v>
          </cell>
          <cell r="I8">
            <v>1515381</v>
          </cell>
          <cell r="J8">
            <v>2528227</v>
          </cell>
          <cell r="K8">
            <v>116454</v>
          </cell>
          <cell r="L8">
            <v>0</v>
          </cell>
          <cell r="N8">
            <v>5284526</v>
          </cell>
          <cell r="O8">
            <v>49856</v>
          </cell>
          <cell r="P8">
            <v>385728</v>
          </cell>
          <cell r="Q8">
            <v>0</v>
          </cell>
          <cell r="R8">
            <v>1039833</v>
          </cell>
          <cell r="S8">
            <v>30513</v>
          </cell>
          <cell r="T8">
            <v>1763581</v>
          </cell>
          <cell r="U8">
            <v>2015015</v>
          </cell>
          <cell r="V8">
            <v>0</v>
          </cell>
          <cell r="W8">
            <v>91196</v>
          </cell>
          <cell r="X8">
            <v>0</v>
          </cell>
        </row>
        <row r="9">
          <cell r="A9" t="str">
            <v>Ilona Laurinavičienė</v>
          </cell>
          <cell r="B9">
            <v>2019</v>
          </cell>
          <cell r="C9">
            <v>3</v>
          </cell>
          <cell r="E9">
            <v>4639294</v>
          </cell>
          <cell r="F9">
            <v>101326</v>
          </cell>
          <cell r="G9">
            <v>543226</v>
          </cell>
          <cell r="I9">
            <v>1485378</v>
          </cell>
          <cell r="J9">
            <v>2509364</v>
          </cell>
          <cell r="K9">
            <v>104855</v>
          </cell>
          <cell r="L9">
            <v>0</v>
          </cell>
          <cell r="N9">
            <v>5352922</v>
          </cell>
          <cell r="O9">
            <v>44857</v>
          </cell>
          <cell r="P9">
            <v>193551</v>
          </cell>
          <cell r="Q9">
            <v>0</v>
          </cell>
          <cell r="R9">
            <v>1090943</v>
          </cell>
          <cell r="S9">
            <v>43271</v>
          </cell>
          <cell r="T9">
            <v>1908981</v>
          </cell>
          <cell r="U9">
            <v>2071319</v>
          </cell>
          <cell r="V9">
            <v>0</v>
          </cell>
          <cell r="W9">
            <v>89150</v>
          </cell>
          <cell r="X9">
            <v>0</v>
          </cell>
        </row>
        <row r="10">
          <cell r="A10" t="str">
            <v>Ilona Laurinavičienė</v>
          </cell>
          <cell r="B10">
            <v>2019</v>
          </cell>
          <cell r="C10">
            <v>4</v>
          </cell>
          <cell r="E10">
            <v>4468325</v>
          </cell>
          <cell r="F10">
            <v>94603</v>
          </cell>
          <cell r="G10">
            <v>506276</v>
          </cell>
          <cell r="I10">
            <v>1403364</v>
          </cell>
          <cell r="J10">
            <v>2464082</v>
          </cell>
          <cell r="K10">
            <v>92199</v>
          </cell>
          <cell r="L10">
            <v>0</v>
          </cell>
          <cell r="N10">
            <v>5569904</v>
          </cell>
          <cell r="O10">
            <v>44822</v>
          </cell>
          <cell r="P10">
            <v>107596</v>
          </cell>
          <cell r="Q10">
            <v>0</v>
          </cell>
          <cell r="R10">
            <v>1097085</v>
          </cell>
          <cell r="S10">
            <v>83689</v>
          </cell>
          <cell r="T10">
            <v>1988422</v>
          </cell>
          <cell r="U10">
            <v>2248290</v>
          </cell>
          <cell r="V10">
            <v>0</v>
          </cell>
          <cell r="W10">
            <v>111010</v>
          </cell>
          <cell r="X10">
            <v>0</v>
          </cell>
        </row>
        <row r="11">
          <cell r="A11" t="str">
            <v>Ilona Laurinavičienė</v>
          </cell>
          <cell r="B11">
            <v>2020</v>
          </cell>
          <cell r="C11">
            <v>1</v>
          </cell>
          <cell r="E11">
            <v>4392798</v>
          </cell>
          <cell r="F11">
            <v>80184</v>
          </cell>
          <cell r="G11">
            <v>455962</v>
          </cell>
          <cell r="I11">
            <v>1401105</v>
          </cell>
          <cell r="J11">
            <v>2455547</v>
          </cell>
          <cell r="K11">
            <v>81636</v>
          </cell>
          <cell r="L11">
            <v>0</v>
          </cell>
          <cell r="N11">
            <v>5597037</v>
          </cell>
          <cell r="O11">
            <v>44786</v>
          </cell>
          <cell r="P11">
            <v>138889</v>
          </cell>
          <cell r="Q11">
            <v>0</v>
          </cell>
          <cell r="R11">
            <v>1236219</v>
          </cell>
          <cell r="S11">
            <v>95597</v>
          </cell>
          <cell r="T11">
            <v>1878455</v>
          </cell>
          <cell r="U11">
            <v>2203091</v>
          </cell>
          <cell r="V11">
            <v>0</v>
          </cell>
          <cell r="W11">
            <v>110439</v>
          </cell>
          <cell r="X11">
            <v>0</v>
          </cell>
        </row>
        <row r="12">
          <cell r="A12" t="str">
            <v>Ilona Laurinavičienė</v>
          </cell>
          <cell r="B12">
            <v>2020</v>
          </cell>
          <cell r="C12">
            <v>2</v>
          </cell>
          <cell r="E12">
            <v>4217124</v>
          </cell>
          <cell r="F12">
            <v>77272</v>
          </cell>
          <cell r="G12">
            <v>425619</v>
          </cell>
          <cell r="I12">
            <v>1269592</v>
          </cell>
          <cell r="J12">
            <v>2444641</v>
          </cell>
          <cell r="K12">
            <v>73206</v>
          </cell>
          <cell r="L12">
            <v>0</v>
          </cell>
          <cell r="N12">
            <v>6041554</v>
          </cell>
          <cell r="O12">
            <v>29999</v>
          </cell>
          <cell r="P12">
            <v>146323</v>
          </cell>
          <cell r="Q12">
            <v>0</v>
          </cell>
          <cell r="R12">
            <v>1627876</v>
          </cell>
          <cell r="S12">
            <v>102919</v>
          </cell>
          <cell r="T12">
            <v>1876389</v>
          </cell>
          <cell r="U12">
            <v>2258048</v>
          </cell>
          <cell r="V12">
            <v>0</v>
          </cell>
          <cell r="W12">
            <v>96451</v>
          </cell>
          <cell r="X12">
            <v>0</v>
          </cell>
        </row>
        <row r="13">
          <cell r="A13" t="str">
            <v>Ilona Laurinavičienė</v>
          </cell>
          <cell r="B13">
            <v>2020</v>
          </cell>
          <cell r="C13">
            <v>3</v>
          </cell>
          <cell r="E13">
            <v>4212441</v>
          </cell>
          <cell r="F13">
            <v>74868</v>
          </cell>
          <cell r="G13">
            <v>413494</v>
          </cell>
          <cell r="I13">
            <v>1298449</v>
          </cell>
          <cell r="J13">
            <v>2425630</v>
          </cell>
          <cell r="K13">
            <v>65835</v>
          </cell>
          <cell r="L13">
            <v>0</v>
          </cell>
          <cell r="N13">
            <v>6595116</v>
          </cell>
          <cell r="O13">
            <v>29986</v>
          </cell>
          <cell r="P13">
            <v>114514</v>
          </cell>
          <cell r="Q13">
            <v>0</v>
          </cell>
          <cell r="R13">
            <v>1981728</v>
          </cell>
          <cell r="S13">
            <v>123642</v>
          </cell>
          <cell r="T13">
            <v>1995498</v>
          </cell>
          <cell r="U13">
            <v>2349748</v>
          </cell>
          <cell r="V13">
            <v>0</v>
          </cell>
          <cell r="W13">
            <v>97801</v>
          </cell>
          <cell r="X13">
            <v>0</v>
          </cell>
        </row>
        <row r="14">
          <cell r="A14" t="str">
            <v>Ilona Laurinavičienė</v>
          </cell>
          <cell r="B14">
            <v>2020</v>
          </cell>
          <cell r="C14">
            <v>4</v>
          </cell>
          <cell r="D14">
            <v>7933528</v>
          </cell>
          <cell r="E14">
            <v>4143862</v>
          </cell>
          <cell r="F14">
            <v>78642</v>
          </cell>
          <cell r="G14">
            <v>447098</v>
          </cell>
          <cell r="H14">
            <v>4</v>
          </cell>
          <cell r="I14">
            <v>1200039</v>
          </cell>
          <cell r="J14">
            <v>2418079</v>
          </cell>
          <cell r="K14">
            <v>57088</v>
          </cell>
          <cell r="L14">
            <v>0</v>
          </cell>
          <cell r="M14">
            <v>7899396</v>
          </cell>
          <cell r="N14">
            <v>7167954</v>
          </cell>
          <cell r="O14">
            <v>29974</v>
          </cell>
          <cell r="P14">
            <v>72120</v>
          </cell>
          <cell r="Q14">
            <v>0</v>
          </cell>
          <cell r="R14">
            <v>2125180</v>
          </cell>
          <cell r="S14">
            <v>109381</v>
          </cell>
          <cell r="T14">
            <v>2202412</v>
          </cell>
          <cell r="U14">
            <v>2628887</v>
          </cell>
          <cell r="V14">
            <v>0</v>
          </cell>
          <cell r="W14">
            <v>104501</v>
          </cell>
          <cell r="X14">
            <v>0</v>
          </cell>
        </row>
        <row r="15">
          <cell r="A15" t="str">
            <v>Ilona Laurinavičienė</v>
          </cell>
          <cell r="B15">
            <v>2021</v>
          </cell>
          <cell r="C15">
            <v>1</v>
          </cell>
          <cell r="D15">
            <v>7632846</v>
          </cell>
          <cell r="E15">
            <v>4158036</v>
          </cell>
          <cell r="F15">
            <v>70562</v>
          </cell>
          <cell r="G15">
            <v>461102</v>
          </cell>
          <cell r="H15">
            <v>33936</v>
          </cell>
          <cell r="I15">
            <v>1136366</v>
          </cell>
          <cell r="J15">
            <v>2456070</v>
          </cell>
          <cell r="K15">
            <v>50767</v>
          </cell>
          <cell r="L15">
            <v>0</v>
          </cell>
          <cell r="M15">
            <v>7597457</v>
          </cell>
          <cell r="N15">
            <v>6875561</v>
          </cell>
          <cell r="O15">
            <v>29961</v>
          </cell>
          <cell r="P15">
            <v>80354</v>
          </cell>
          <cell r="Q15">
            <v>0</v>
          </cell>
          <cell r="R15">
            <v>1947241</v>
          </cell>
          <cell r="S15">
            <v>171553</v>
          </cell>
          <cell r="T15">
            <v>2039392</v>
          </cell>
          <cell r="U15">
            <v>2607060</v>
          </cell>
          <cell r="V15">
            <v>0</v>
          </cell>
          <cell r="W15">
            <v>96407</v>
          </cell>
          <cell r="X15">
            <v>0</v>
          </cell>
        </row>
        <row r="16">
          <cell r="A16" t="str">
            <v>Ilona Laurinavičienė</v>
          </cell>
          <cell r="B16">
            <v>2021</v>
          </cell>
          <cell r="C16">
            <v>2</v>
          </cell>
          <cell r="D16">
            <v>7136438</v>
          </cell>
          <cell r="E16">
            <v>4304821</v>
          </cell>
          <cell r="F16">
            <v>71120</v>
          </cell>
          <cell r="G16">
            <v>529116</v>
          </cell>
          <cell r="H16">
            <v>32506</v>
          </cell>
          <cell r="I16">
            <v>1162274</v>
          </cell>
          <cell r="J16">
            <v>2509805</v>
          </cell>
          <cell r="K16">
            <v>44852</v>
          </cell>
          <cell r="L16">
            <v>0</v>
          </cell>
          <cell r="M16">
            <v>7124088</v>
          </cell>
          <cell r="N16">
            <v>6403662</v>
          </cell>
          <cell r="O16">
            <v>29949</v>
          </cell>
          <cell r="P16">
            <v>59656</v>
          </cell>
          <cell r="Q16">
            <v>0</v>
          </cell>
          <cell r="R16">
            <v>1512563</v>
          </cell>
          <cell r="S16">
            <v>128850</v>
          </cell>
          <cell r="T16">
            <v>2065831</v>
          </cell>
          <cell r="U16">
            <v>2606813</v>
          </cell>
          <cell r="V16">
            <v>0</v>
          </cell>
          <cell r="W16">
            <v>92340</v>
          </cell>
          <cell r="X16">
            <v>0</v>
          </cell>
        </row>
        <row r="17">
          <cell r="A17" t="str">
            <v>Ilona Laurinavičienė</v>
          </cell>
          <cell r="B17">
            <v>2021</v>
          </cell>
          <cell r="C17">
            <v>3</v>
          </cell>
          <cell r="D17">
            <v>7381575</v>
          </cell>
          <cell r="E17">
            <v>4523162</v>
          </cell>
          <cell r="F17">
            <v>69400</v>
          </cell>
          <cell r="G17">
            <v>569047</v>
          </cell>
          <cell r="H17">
            <v>21994</v>
          </cell>
          <cell r="I17">
            <v>1317811</v>
          </cell>
          <cell r="J17">
            <v>2544910</v>
          </cell>
          <cell r="K17">
            <v>39905</v>
          </cell>
          <cell r="L17">
            <v>0</v>
          </cell>
          <cell r="M17">
            <v>7357281</v>
          </cell>
          <cell r="N17">
            <v>6644331</v>
          </cell>
          <cell r="O17">
            <v>0</v>
          </cell>
          <cell r="P17">
            <v>59959</v>
          </cell>
          <cell r="Q17">
            <v>0</v>
          </cell>
          <cell r="R17">
            <v>1733894</v>
          </cell>
          <cell r="S17">
            <v>115402</v>
          </cell>
          <cell r="T17">
            <v>2079061</v>
          </cell>
          <cell r="U17">
            <v>2656015</v>
          </cell>
          <cell r="V17">
            <v>0</v>
          </cell>
          <cell r="W17">
            <v>101033</v>
          </cell>
          <cell r="X17">
            <v>0</v>
          </cell>
        </row>
        <row r="18">
          <cell r="A18" t="str">
            <v>Ilona Laurinavičienė</v>
          </cell>
          <cell r="B18">
            <v>2021</v>
          </cell>
          <cell r="C18">
            <v>4</v>
          </cell>
          <cell r="D18">
            <v>6893767</v>
          </cell>
          <cell r="E18">
            <v>4716250</v>
          </cell>
          <cell r="F18">
            <v>83927</v>
          </cell>
          <cell r="G18">
            <v>659274</v>
          </cell>
          <cell r="H18">
            <v>38221</v>
          </cell>
          <cell r="I18">
            <v>1333986</v>
          </cell>
          <cell r="J18">
            <v>2600842</v>
          </cell>
          <cell r="K18">
            <v>34287</v>
          </cell>
          <cell r="L18">
            <v>0</v>
          </cell>
          <cell r="M18">
            <v>6858452</v>
          </cell>
          <cell r="N18">
            <v>6142573</v>
          </cell>
          <cell r="O18">
            <v>0</v>
          </cell>
          <cell r="P18">
            <v>40994</v>
          </cell>
          <cell r="Q18">
            <v>0</v>
          </cell>
          <cell r="R18">
            <v>956858</v>
          </cell>
          <cell r="S18">
            <v>119554</v>
          </cell>
          <cell r="T18">
            <v>2182519</v>
          </cell>
          <cell r="U18">
            <v>2842648</v>
          </cell>
          <cell r="V18">
            <v>0</v>
          </cell>
          <cell r="W18">
            <v>106086</v>
          </cell>
          <cell r="X18">
            <v>0</v>
          </cell>
        </row>
        <row r="19">
          <cell r="A19" t="str">
            <v>Ilona Laurinavičienė</v>
          </cell>
          <cell r="B19">
            <v>2022</v>
          </cell>
          <cell r="C19">
            <v>1</v>
          </cell>
          <cell r="D19">
            <v>7220883</v>
          </cell>
          <cell r="E19">
            <v>4954281</v>
          </cell>
          <cell r="F19">
            <v>77008</v>
          </cell>
          <cell r="G19">
            <v>759730</v>
          </cell>
          <cell r="H19">
            <v>32880</v>
          </cell>
          <cell r="I19">
            <v>1428709</v>
          </cell>
          <cell r="J19">
            <v>2655954</v>
          </cell>
          <cell r="K19">
            <v>31270</v>
          </cell>
          <cell r="L19">
            <v>0</v>
          </cell>
          <cell r="M19">
            <v>7173891</v>
          </cell>
          <cell r="N19">
            <v>6418299</v>
          </cell>
          <cell r="O19">
            <v>0</v>
          </cell>
          <cell r="P19">
            <v>83918</v>
          </cell>
          <cell r="Q19">
            <v>0</v>
          </cell>
          <cell r="R19">
            <v>1578960</v>
          </cell>
          <cell r="S19">
            <v>174032</v>
          </cell>
          <cell r="T19">
            <v>1914562</v>
          </cell>
          <cell r="U19">
            <v>2666827</v>
          </cell>
          <cell r="V19">
            <v>0</v>
          </cell>
          <cell r="W19">
            <v>567438</v>
          </cell>
          <cell r="X19">
            <v>0</v>
          </cell>
        </row>
        <row r="20">
          <cell r="A20" t="str">
            <v>Ilona Laurinavičienė</v>
          </cell>
          <cell r="B20">
            <v>2022</v>
          </cell>
          <cell r="C20">
            <v>2</v>
          </cell>
          <cell r="D20">
            <v>7280152</v>
          </cell>
          <cell r="E20">
            <v>5141458</v>
          </cell>
          <cell r="F20">
            <v>84108</v>
          </cell>
          <cell r="G20">
            <v>846541</v>
          </cell>
          <cell r="H20">
            <v>36895</v>
          </cell>
          <cell r="I20">
            <v>1454252</v>
          </cell>
          <cell r="J20">
            <v>2719662</v>
          </cell>
          <cell r="K20">
            <v>27860</v>
          </cell>
          <cell r="L20">
            <v>0</v>
          </cell>
          <cell r="M20">
            <v>7258403</v>
          </cell>
          <cell r="N20">
            <v>6462290</v>
          </cell>
          <cell r="O20">
            <v>0</v>
          </cell>
          <cell r="P20">
            <v>100562</v>
          </cell>
          <cell r="Q20">
            <v>0</v>
          </cell>
          <cell r="R20">
            <v>1563213</v>
          </cell>
          <cell r="S20">
            <v>112907</v>
          </cell>
          <cell r="T20">
            <v>2011828</v>
          </cell>
          <cell r="U20">
            <v>2673780</v>
          </cell>
          <cell r="V20">
            <v>0</v>
          </cell>
          <cell r="W20">
            <v>96209</v>
          </cell>
          <cell r="X20">
            <v>0</v>
          </cell>
        </row>
        <row r="21">
          <cell r="A21" t="str">
            <v>Ilona Laurinavičienė</v>
          </cell>
          <cell r="B21">
            <v>2022</v>
          </cell>
          <cell r="C21">
            <v>3</v>
          </cell>
          <cell r="D21">
            <v>7269333</v>
          </cell>
          <cell r="E21">
            <v>5448786</v>
          </cell>
          <cell r="F21">
            <v>79071</v>
          </cell>
          <cell r="G21">
            <v>901321</v>
          </cell>
          <cell r="H21">
            <v>20019</v>
          </cell>
          <cell r="I21">
            <v>1663180</v>
          </cell>
          <cell r="J21">
            <v>2785195</v>
          </cell>
          <cell r="K21">
            <v>26030</v>
          </cell>
          <cell r="L21">
            <v>0</v>
          </cell>
          <cell r="M21">
            <v>7230327</v>
          </cell>
          <cell r="N21">
            <v>6475787</v>
          </cell>
          <cell r="O21">
            <v>0</v>
          </cell>
          <cell r="P21">
            <v>100314</v>
          </cell>
          <cell r="Q21">
            <v>0</v>
          </cell>
          <cell r="R21">
            <v>1536659</v>
          </cell>
          <cell r="S21">
            <v>181008</v>
          </cell>
          <cell r="T21">
            <v>1931945</v>
          </cell>
          <cell r="U21">
            <v>2725861</v>
          </cell>
          <cell r="V21">
            <v>0</v>
          </cell>
          <cell r="W21">
            <v>120142</v>
          </cell>
          <cell r="X21">
            <v>0</v>
          </cell>
        </row>
        <row r="22">
          <cell r="A22" t="str">
            <v>Ilona Laurinavičienė</v>
          </cell>
          <cell r="B22">
            <v>2022</v>
          </cell>
          <cell r="C22">
            <v>4</v>
          </cell>
          <cell r="D22">
            <v>7430460</v>
          </cell>
          <cell r="E22">
            <v>5468708</v>
          </cell>
          <cell r="F22">
            <v>87731</v>
          </cell>
          <cell r="G22">
            <v>937100</v>
          </cell>
          <cell r="H22">
            <v>16512</v>
          </cell>
          <cell r="I22">
            <v>1597780</v>
          </cell>
          <cell r="J22">
            <v>2829585</v>
          </cell>
          <cell r="K22">
            <v>22986</v>
          </cell>
          <cell r="L22">
            <v>0</v>
          </cell>
          <cell r="M22">
            <v>7374927</v>
          </cell>
          <cell r="N22">
            <v>6625467</v>
          </cell>
          <cell r="P22">
            <v>71305</v>
          </cell>
          <cell r="Q22">
            <v>0</v>
          </cell>
          <cell r="R22">
            <v>1365047</v>
          </cell>
          <cell r="S22">
            <v>150127</v>
          </cell>
          <cell r="T22">
            <v>2107371</v>
          </cell>
          <cell r="U22">
            <v>2931617</v>
          </cell>
          <cell r="V22">
            <v>0</v>
          </cell>
          <cell r="W22">
            <v>161913</v>
          </cell>
        </row>
        <row r="23">
          <cell r="L23">
            <v>0</v>
          </cell>
          <cell r="V23">
            <v>0</v>
          </cell>
        </row>
        <row r="24">
          <cell r="L24">
            <v>0</v>
          </cell>
          <cell r="V24">
            <v>0</v>
          </cell>
        </row>
        <row r="25">
          <cell r="L25">
            <v>0</v>
          </cell>
          <cell r="V25">
            <v>0</v>
          </cell>
        </row>
        <row r="26">
          <cell r="L26">
            <v>0</v>
          </cell>
          <cell r="V26">
            <v>0</v>
          </cell>
        </row>
        <row r="27">
          <cell r="L27">
            <v>0</v>
          </cell>
          <cell r="V27">
            <v>0</v>
          </cell>
        </row>
        <row r="28">
          <cell r="L28">
            <v>0</v>
          </cell>
          <cell r="V28">
            <v>0</v>
          </cell>
        </row>
        <row r="29">
          <cell r="L29">
            <v>0</v>
          </cell>
          <cell r="V29">
            <v>0</v>
          </cell>
        </row>
        <row r="30">
          <cell r="L30">
            <v>0</v>
          </cell>
          <cell r="V30">
            <v>0</v>
          </cell>
        </row>
        <row r="31">
          <cell r="L31">
            <v>0</v>
          </cell>
          <cell r="V31">
            <v>0</v>
          </cell>
        </row>
        <row r="32">
          <cell r="L32">
            <v>0</v>
          </cell>
          <cell r="V32">
            <v>0</v>
          </cell>
        </row>
        <row r="33">
          <cell r="L33">
            <v>0</v>
          </cell>
          <cell r="V33">
            <v>0</v>
          </cell>
        </row>
        <row r="34">
          <cell r="L34">
            <v>0</v>
          </cell>
          <cell r="V34">
            <v>0</v>
          </cell>
        </row>
        <row r="35">
          <cell r="L35">
            <v>0</v>
          </cell>
          <cell r="V35">
            <v>0</v>
          </cell>
        </row>
        <row r="36">
          <cell r="L36">
            <v>0</v>
          </cell>
          <cell r="V36">
            <v>0</v>
          </cell>
        </row>
        <row r="37">
          <cell r="L37">
            <v>0</v>
          </cell>
          <cell r="V37">
            <v>0</v>
          </cell>
        </row>
        <row r="38">
          <cell r="L38">
            <v>0</v>
          </cell>
          <cell r="V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2"/>
      <sheetName val="C"/>
      <sheetName val="2B"/>
      <sheetName val="E"/>
      <sheetName val="F"/>
      <sheetName val="H"/>
      <sheetName val="G"/>
      <sheetName val="LNPSV"/>
      <sheetName val="Faktoringas"/>
      <sheetName val="B1"/>
      <sheetName val="A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B8">
            <v>2019</v>
          </cell>
          <cell r="C8">
            <v>1</v>
          </cell>
        </row>
        <row r="9">
          <cell r="B9">
            <v>2019</v>
          </cell>
          <cell r="C9">
            <v>2</v>
          </cell>
        </row>
        <row r="10">
          <cell r="B10">
            <v>2019</v>
          </cell>
          <cell r="C10">
            <v>3</v>
          </cell>
        </row>
        <row r="11">
          <cell r="B11">
            <v>2019</v>
          </cell>
          <cell r="C11">
            <v>4</v>
          </cell>
        </row>
        <row r="12">
          <cell r="B12">
            <v>2020</v>
          </cell>
          <cell r="C12">
            <v>1</v>
          </cell>
        </row>
        <row r="13">
          <cell r="B13">
            <v>2020</v>
          </cell>
          <cell r="C13">
            <v>2</v>
          </cell>
        </row>
        <row r="14">
          <cell r="B14">
            <v>2020</v>
          </cell>
          <cell r="C14">
            <v>3</v>
          </cell>
        </row>
        <row r="15">
          <cell r="B15">
            <v>2020</v>
          </cell>
          <cell r="C15">
            <v>4</v>
          </cell>
        </row>
        <row r="16">
          <cell r="B16">
            <v>2021</v>
          </cell>
          <cell r="C16">
            <v>1</v>
          </cell>
        </row>
        <row r="17">
          <cell r="B17">
            <v>2021</v>
          </cell>
          <cell r="C17">
            <v>2</v>
          </cell>
        </row>
        <row r="18">
          <cell r="B18">
            <v>2021</v>
          </cell>
          <cell r="C18">
            <v>3</v>
          </cell>
        </row>
        <row r="19">
          <cell r="B19">
            <v>2021</v>
          </cell>
          <cell r="C19">
            <v>4</v>
          </cell>
        </row>
        <row r="20">
          <cell r="B20">
            <v>2022</v>
          </cell>
          <cell r="C20">
            <v>1</v>
          </cell>
        </row>
      </sheetData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2"/>
      <sheetName val="C"/>
      <sheetName val="LNPSV"/>
      <sheetName val="Faktoringas"/>
      <sheetName val="E"/>
      <sheetName val="B1"/>
      <sheetName val="A"/>
      <sheetName val="F"/>
      <sheetName val="G"/>
      <sheetName val="H"/>
      <sheetName val="2B"/>
    </sheetNames>
    <sheetDataSet>
      <sheetData sheetId="0"/>
      <sheetData sheetId="1"/>
      <sheetData sheetId="2"/>
      <sheetData sheetId="3"/>
      <sheetData sheetId="4"/>
      <sheetData sheetId="5">
        <row r="8">
          <cell r="B8">
            <v>2019</v>
          </cell>
          <cell r="C8">
            <v>1</v>
          </cell>
        </row>
        <row r="9">
          <cell r="B9">
            <v>2019</v>
          </cell>
          <cell r="C9">
            <v>2</v>
          </cell>
        </row>
        <row r="10">
          <cell r="B10">
            <v>2019</v>
          </cell>
          <cell r="C10">
            <v>3</v>
          </cell>
        </row>
        <row r="11">
          <cell r="B11">
            <v>2019</v>
          </cell>
          <cell r="C11">
            <v>4</v>
          </cell>
        </row>
        <row r="12">
          <cell r="B12">
            <v>2020</v>
          </cell>
          <cell r="C12">
            <v>1</v>
          </cell>
        </row>
        <row r="13">
          <cell r="B13">
            <v>2020</v>
          </cell>
          <cell r="C13">
            <v>2</v>
          </cell>
        </row>
        <row r="14">
          <cell r="B14">
            <v>2020</v>
          </cell>
          <cell r="C14">
            <v>3</v>
          </cell>
        </row>
        <row r="15">
          <cell r="B15">
            <v>2020</v>
          </cell>
          <cell r="C15">
            <v>4</v>
          </cell>
        </row>
        <row r="16">
          <cell r="B16">
            <v>2021</v>
          </cell>
          <cell r="C16">
            <v>1</v>
          </cell>
        </row>
        <row r="17">
          <cell r="B17">
            <v>2021</v>
          </cell>
          <cell r="C17">
            <v>2</v>
          </cell>
        </row>
        <row r="18">
          <cell r="B18">
            <v>2021</v>
          </cell>
          <cell r="C18">
            <v>3</v>
          </cell>
        </row>
        <row r="19">
          <cell r="B19">
            <v>2021</v>
          </cell>
          <cell r="C19">
            <v>4</v>
          </cell>
        </row>
        <row r="20">
          <cell r="B20">
            <v>2022</v>
          </cell>
          <cell r="C20">
            <v>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2"/>
      <sheetName val="A"/>
      <sheetName val="C"/>
      <sheetName val="E"/>
      <sheetName val="B1"/>
      <sheetName val="F"/>
      <sheetName val="G"/>
      <sheetName val="H"/>
      <sheetName val="PLBRR"/>
      <sheetName val="LNPSV"/>
      <sheetName val="2B"/>
      <sheetName val="Faktoringas"/>
      <sheetName val="B2 menesio"/>
      <sheetName val="Covid statistika"/>
    </sheetNames>
    <sheetDataSet>
      <sheetData sheetId="0"/>
      <sheetData sheetId="1"/>
      <sheetData sheetId="2"/>
      <sheetData sheetId="3"/>
      <sheetData sheetId="4">
        <row r="8">
          <cell r="B8">
            <v>2019</v>
          </cell>
          <cell r="C8">
            <v>1</v>
          </cell>
        </row>
        <row r="9">
          <cell r="B9">
            <v>2019</v>
          </cell>
          <cell r="C9">
            <v>2</v>
          </cell>
        </row>
        <row r="10">
          <cell r="B10">
            <v>2019</v>
          </cell>
          <cell r="C10">
            <v>3</v>
          </cell>
        </row>
        <row r="11">
          <cell r="B11">
            <v>2019</v>
          </cell>
          <cell r="C11">
            <v>4</v>
          </cell>
        </row>
        <row r="12">
          <cell r="B12">
            <v>2020</v>
          </cell>
          <cell r="C12">
            <v>1</v>
          </cell>
        </row>
        <row r="13">
          <cell r="B13">
            <v>2020</v>
          </cell>
          <cell r="C13">
            <v>2</v>
          </cell>
        </row>
        <row r="14">
          <cell r="B14">
            <v>2020</v>
          </cell>
          <cell r="C14">
            <v>3</v>
          </cell>
        </row>
        <row r="15">
          <cell r="B15">
            <v>2020</v>
          </cell>
          <cell r="C15">
            <v>4</v>
          </cell>
        </row>
        <row r="16">
          <cell r="B16">
            <v>2021</v>
          </cell>
          <cell r="C16">
            <v>1</v>
          </cell>
        </row>
        <row r="17">
          <cell r="B17">
            <v>2021</v>
          </cell>
          <cell r="C17">
            <v>2</v>
          </cell>
        </row>
        <row r="18">
          <cell r="B18">
            <v>2021</v>
          </cell>
          <cell r="C18">
            <v>3</v>
          </cell>
        </row>
        <row r="19">
          <cell r="B19">
            <v>2021</v>
          </cell>
          <cell r="C19">
            <v>4</v>
          </cell>
        </row>
        <row r="20">
          <cell r="B20">
            <v>2022</v>
          </cell>
          <cell r="C20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"/>
      <sheetName val="B1"/>
      <sheetName val="B2"/>
      <sheetName val="E"/>
      <sheetName val="F"/>
      <sheetName val="C"/>
      <sheetName val="G"/>
      <sheetName val="H"/>
      <sheetName val="2B"/>
      <sheetName val="LNPSV"/>
      <sheetName val="Faktoringas"/>
    </sheetNames>
    <sheetDataSet>
      <sheetData sheetId="0"/>
      <sheetData sheetId="1">
        <row r="8">
          <cell r="B8">
            <v>2019</v>
          </cell>
          <cell r="C8">
            <v>1</v>
          </cell>
        </row>
        <row r="9">
          <cell r="B9">
            <v>2019</v>
          </cell>
          <cell r="C9">
            <v>2</v>
          </cell>
        </row>
        <row r="10">
          <cell r="B10">
            <v>2019</v>
          </cell>
          <cell r="C10">
            <v>3</v>
          </cell>
        </row>
        <row r="11">
          <cell r="B11">
            <v>2019</v>
          </cell>
          <cell r="C11">
            <v>4</v>
          </cell>
        </row>
        <row r="12">
          <cell r="B12">
            <v>2020</v>
          </cell>
          <cell r="C12">
            <v>1</v>
          </cell>
        </row>
        <row r="13">
          <cell r="B13">
            <v>2020</v>
          </cell>
          <cell r="C13">
            <v>2</v>
          </cell>
        </row>
        <row r="14">
          <cell r="B14">
            <v>2020</v>
          </cell>
          <cell r="C14">
            <v>3</v>
          </cell>
        </row>
        <row r="15">
          <cell r="B15">
            <v>2020</v>
          </cell>
          <cell r="C15">
            <v>4</v>
          </cell>
        </row>
        <row r="16">
          <cell r="B16">
            <v>2021</v>
          </cell>
          <cell r="C16">
            <v>1</v>
          </cell>
        </row>
        <row r="17">
          <cell r="B17">
            <v>2021</v>
          </cell>
          <cell r="C17">
            <v>2</v>
          </cell>
        </row>
        <row r="18">
          <cell r="B18">
            <v>2021</v>
          </cell>
          <cell r="C18">
            <v>3</v>
          </cell>
        </row>
        <row r="19">
          <cell r="B19">
            <v>2021</v>
          </cell>
          <cell r="C19">
            <v>4</v>
          </cell>
        </row>
        <row r="20">
          <cell r="B20">
            <v>2022</v>
          </cell>
          <cell r="C20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"/>
      <sheetName val="B1"/>
      <sheetName val="E"/>
      <sheetName val="F"/>
      <sheetName val="G"/>
      <sheetName val="H"/>
      <sheetName val="LNPSV"/>
      <sheetName val="B2"/>
      <sheetName val="C"/>
      <sheetName val="2B"/>
      <sheetName val="Faktoringas"/>
    </sheetNames>
    <sheetDataSet>
      <sheetData sheetId="0"/>
      <sheetData sheetId="1">
        <row r="7">
          <cell r="A7" t="str">
            <v>J.Salietienė</v>
          </cell>
          <cell r="B7">
            <v>2019</v>
          </cell>
          <cell r="C7">
            <v>4</v>
          </cell>
          <cell r="L7">
            <v>0</v>
          </cell>
          <cell r="N7">
            <v>171</v>
          </cell>
          <cell r="T7">
            <v>171</v>
          </cell>
          <cell r="V7">
            <v>0</v>
          </cell>
        </row>
        <row r="8">
          <cell r="A8" t="str">
            <v>J.Salietienė</v>
          </cell>
          <cell r="B8">
            <v>2020</v>
          </cell>
          <cell r="C8">
            <v>1</v>
          </cell>
          <cell r="E8">
            <v>78</v>
          </cell>
          <cell r="I8">
            <v>78</v>
          </cell>
          <cell r="L8">
            <v>0</v>
          </cell>
          <cell r="N8">
            <v>377</v>
          </cell>
          <cell r="T8">
            <v>375</v>
          </cell>
          <cell r="U8">
            <v>2</v>
          </cell>
          <cell r="V8">
            <v>0</v>
          </cell>
        </row>
        <row r="9">
          <cell r="A9" t="str">
            <v>J.Salietienė</v>
          </cell>
          <cell r="B9">
            <v>2020</v>
          </cell>
          <cell r="C9">
            <v>2</v>
          </cell>
          <cell r="E9">
            <v>884</v>
          </cell>
          <cell r="I9">
            <v>884</v>
          </cell>
          <cell r="L9">
            <v>0</v>
          </cell>
          <cell r="N9">
            <v>441</v>
          </cell>
          <cell r="T9">
            <v>389</v>
          </cell>
          <cell r="U9">
            <v>52</v>
          </cell>
          <cell r="V9">
            <v>0</v>
          </cell>
          <cell r="W9">
            <v>14</v>
          </cell>
        </row>
        <row r="10">
          <cell r="A10" t="str">
            <v>E.Keženienė</v>
          </cell>
          <cell r="B10">
            <v>2020</v>
          </cell>
          <cell r="C10">
            <v>3</v>
          </cell>
          <cell r="E10">
            <v>1227</v>
          </cell>
          <cell r="I10">
            <v>1227</v>
          </cell>
          <cell r="L10">
            <v>0</v>
          </cell>
          <cell r="N10">
            <v>9109</v>
          </cell>
          <cell r="S10">
            <v>1678</v>
          </cell>
          <cell r="T10">
            <v>404</v>
          </cell>
          <cell r="U10">
            <v>7027</v>
          </cell>
          <cell r="V10">
            <v>0</v>
          </cell>
          <cell r="W10">
            <v>14</v>
          </cell>
        </row>
        <row r="11">
          <cell r="A11" t="str">
            <v>G.Zmailienė</v>
          </cell>
          <cell r="B11">
            <v>2020</v>
          </cell>
          <cell r="C11">
            <v>4</v>
          </cell>
          <cell r="D11">
            <v>50167</v>
          </cell>
          <cell r="E11">
            <v>1990</v>
          </cell>
          <cell r="I11">
            <v>1990</v>
          </cell>
          <cell r="L11">
            <v>0</v>
          </cell>
          <cell r="M11">
            <v>50167</v>
          </cell>
          <cell r="N11">
            <v>38127</v>
          </cell>
          <cell r="P11">
            <v>472</v>
          </cell>
          <cell r="S11">
            <v>24301</v>
          </cell>
          <cell r="T11">
            <v>2198</v>
          </cell>
          <cell r="U11">
            <v>11156</v>
          </cell>
          <cell r="V11">
            <v>0</v>
          </cell>
          <cell r="W11">
            <v>14</v>
          </cell>
          <cell r="X11">
            <v>20340</v>
          </cell>
        </row>
        <row r="12">
          <cell r="A12" t="str">
            <v>Alper Uzeli</v>
          </cell>
          <cell r="B12">
            <v>2021</v>
          </cell>
          <cell r="C12">
            <v>1</v>
          </cell>
          <cell r="D12">
            <v>54324</v>
          </cell>
          <cell r="E12">
            <v>12073</v>
          </cell>
          <cell r="H12">
            <v>2006</v>
          </cell>
          <cell r="I12">
            <v>10067</v>
          </cell>
          <cell r="L12">
            <v>0</v>
          </cell>
          <cell r="M12">
            <v>54324</v>
          </cell>
          <cell r="N12">
            <v>42908</v>
          </cell>
          <cell r="P12">
            <v>3975</v>
          </cell>
          <cell r="S12">
            <v>21402</v>
          </cell>
          <cell r="T12">
            <v>5189</v>
          </cell>
          <cell r="U12">
            <v>12342</v>
          </cell>
          <cell r="V12">
            <v>0</v>
          </cell>
          <cell r="W12">
            <v>14</v>
          </cell>
          <cell r="X12">
            <v>34231</v>
          </cell>
        </row>
        <row r="13">
          <cell r="A13" t="str">
            <v>Alper Uzeli</v>
          </cell>
          <cell r="B13">
            <v>2021</v>
          </cell>
          <cell r="C13">
            <v>2</v>
          </cell>
          <cell r="D13">
            <v>83757</v>
          </cell>
          <cell r="E13">
            <v>20024</v>
          </cell>
          <cell r="H13">
            <v>2021</v>
          </cell>
          <cell r="I13">
            <v>18003</v>
          </cell>
          <cell r="L13">
            <v>0</v>
          </cell>
          <cell r="M13">
            <v>83757</v>
          </cell>
          <cell r="N13">
            <v>72483</v>
          </cell>
          <cell r="P13">
            <v>3842</v>
          </cell>
          <cell r="S13">
            <v>50363</v>
          </cell>
          <cell r="T13">
            <v>3213</v>
          </cell>
          <cell r="U13">
            <v>15065</v>
          </cell>
          <cell r="V13">
            <v>0</v>
          </cell>
          <cell r="W13">
            <v>14</v>
          </cell>
          <cell r="X13">
            <v>38922</v>
          </cell>
        </row>
        <row r="14">
          <cell r="A14" t="str">
            <v>Alper Uzeli</v>
          </cell>
          <cell r="B14">
            <v>2021</v>
          </cell>
          <cell r="C14">
            <v>3</v>
          </cell>
          <cell r="D14">
            <v>85508</v>
          </cell>
          <cell r="E14">
            <v>29651</v>
          </cell>
          <cell r="H14">
            <v>3039</v>
          </cell>
          <cell r="I14">
            <v>26612</v>
          </cell>
          <cell r="L14">
            <v>0</v>
          </cell>
          <cell r="M14">
            <v>85508</v>
          </cell>
          <cell r="N14">
            <v>74168</v>
          </cell>
          <cell r="P14">
            <v>4247</v>
          </cell>
          <cell r="S14">
            <v>50746</v>
          </cell>
          <cell r="T14">
            <v>1207</v>
          </cell>
          <cell r="U14">
            <v>17968</v>
          </cell>
          <cell r="V14">
            <v>0</v>
          </cell>
          <cell r="W14">
            <v>14</v>
          </cell>
          <cell r="X14">
            <v>47585</v>
          </cell>
        </row>
        <row r="15">
          <cell r="A15" t="str">
            <v>Alper Uzeli</v>
          </cell>
          <cell r="B15">
            <v>2021</v>
          </cell>
          <cell r="C15">
            <v>4</v>
          </cell>
          <cell r="D15">
            <v>87325</v>
          </cell>
          <cell r="E15">
            <v>29680</v>
          </cell>
          <cell r="H15">
            <v>4408</v>
          </cell>
          <cell r="I15">
            <v>25272</v>
          </cell>
          <cell r="L15">
            <v>0</v>
          </cell>
          <cell r="M15">
            <v>87325</v>
          </cell>
          <cell r="N15">
            <v>75963</v>
          </cell>
          <cell r="P15">
            <v>2166</v>
          </cell>
          <cell r="S15">
            <v>48152</v>
          </cell>
          <cell r="T15">
            <v>2304</v>
          </cell>
          <cell r="U15">
            <v>23341</v>
          </cell>
          <cell r="V15">
            <v>0</v>
          </cell>
          <cell r="W15">
            <v>0</v>
          </cell>
          <cell r="X15">
            <v>45994</v>
          </cell>
        </row>
        <row r="16">
          <cell r="A16" t="str">
            <v>Alper Uzeli</v>
          </cell>
          <cell r="B16">
            <v>2022</v>
          </cell>
          <cell r="C16">
            <v>1</v>
          </cell>
          <cell r="D16">
            <v>99458</v>
          </cell>
          <cell r="E16">
            <v>25021</v>
          </cell>
          <cell r="H16">
            <v>2408</v>
          </cell>
          <cell r="I16">
            <v>22613</v>
          </cell>
          <cell r="L16">
            <v>0</v>
          </cell>
          <cell r="M16">
            <v>99458</v>
          </cell>
          <cell r="N16">
            <v>88076</v>
          </cell>
          <cell r="P16">
            <v>8258</v>
          </cell>
          <cell r="S16">
            <v>52143</v>
          </cell>
          <cell r="T16">
            <v>3651</v>
          </cell>
          <cell r="U16">
            <v>24024</v>
          </cell>
          <cell r="V16">
            <v>0</v>
          </cell>
          <cell r="W16">
            <v>0</v>
          </cell>
          <cell r="X16">
            <v>39556</v>
          </cell>
        </row>
        <row r="17">
          <cell r="A17" t="str">
            <v>Alper Uzeli</v>
          </cell>
          <cell r="B17">
            <v>2022</v>
          </cell>
          <cell r="C17">
            <v>2</v>
          </cell>
          <cell r="D17">
            <v>114328</v>
          </cell>
          <cell r="E17">
            <v>23687</v>
          </cell>
          <cell r="H17">
            <v>2416</v>
          </cell>
          <cell r="I17">
            <v>21271</v>
          </cell>
          <cell r="L17">
            <v>0</v>
          </cell>
          <cell r="M17">
            <v>114328</v>
          </cell>
          <cell r="N17">
            <v>102954</v>
          </cell>
          <cell r="P17">
            <v>8299</v>
          </cell>
          <cell r="S17">
            <v>61871</v>
          </cell>
          <cell r="T17">
            <v>5540</v>
          </cell>
          <cell r="U17">
            <v>27244</v>
          </cell>
          <cell r="V17">
            <v>0</v>
          </cell>
          <cell r="W17">
            <v>0</v>
          </cell>
          <cell r="X17">
            <v>37480</v>
          </cell>
        </row>
        <row r="18">
          <cell r="A18" t="str">
            <v>Alper Uzeli</v>
          </cell>
          <cell r="B18">
            <v>2022</v>
          </cell>
          <cell r="C18">
            <v>3</v>
          </cell>
          <cell r="D18">
            <v>105528</v>
          </cell>
          <cell r="E18">
            <v>22867</v>
          </cell>
          <cell r="H18">
            <v>3424</v>
          </cell>
          <cell r="I18">
            <v>19443</v>
          </cell>
          <cell r="L18">
            <v>0</v>
          </cell>
          <cell r="M18">
            <v>105528</v>
          </cell>
          <cell r="N18">
            <v>93834</v>
          </cell>
          <cell r="P18">
            <v>4929</v>
          </cell>
          <cell r="S18">
            <v>49274</v>
          </cell>
          <cell r="T18">
            <v>9117</v>
          </cell>
          <cell r="U18">
            <v>30514</v>
          </cell>
          <cell r="V18">
            <v>0</v>
          </cell>
          <cell r="W18">
            <v>0</v>
          </cell>
          <cell r="X18">
            <v>36035</v>
          </cell>
        </row>
        <row r="19">
          <cell r="A19" t="str">
            <v>Alper Uzeli</v>
          </cell>
          <cell r="B19">
            <v>2022</v>
          </cell>
          <cell r="C19">
            <v>4</v>
          </cell>
          <cell r="D19">
            <v>114978</v>
          </cell>
          <cell r="E19">
            <v>23726</v>
          </cell>
          <cell r="H19">
            <v>2403</v>
          </cell>
          <cell r="I19">
            <v>21323</v>
          </cell>
          <cell r="L19">
            <v>0</v>
          </cell>
          <cell r="M19">
            <v>114978</v>
          </cell>
          <cell r="N19">
            <v>101719</v>
          </cell>
          <cell r="P19">
            <v>5639</v>
          </cell>
          <cell r="S19">
            <v>54641</v>
          </cell>
          <cell r="T19">
            <v>9071</v>
          </cell>
          <cell r="U19">
            <v>32368</v>
          </cell>
          <cell r="V19">
            <v>0</v>
          </cell>
          <cell r="W19">
            <v>0</v>
          </cell>
          <cell r="X19">
            <v>37986</v>
          </cell>
        </row>
        <row r="20">
          <cell r="L20">
            <v>0</v>
          </cell>
          <cell r="V20">
            <v>0</v>
          </cell>
        </row>
        <row r="21">
          <cell r="L21">
            <v>0</v>
          </cell>
          <cell r="V21">
            <v>0</v>
          </cell>
        </row>
        <row r="22">
          <cell r="L22">
            <v>0</v>
          </cell>
          <cell r="V22">
            <v>0</v>
          </cell>
        </row>
        <row r="23">
          <cell r="L23">
            <v>0</v>
          </cell>
          <cell r="V23">
            <v>0</v>
          </cell>
        </row>
        <row r="24">
          <cell r="L24">
            <v>0</v>
          </cell>
          <cell r="V24">
            <v>0</v>
          </cell>
        </row>
        <row r="25">
          <cell r="L25">
            <v>0</v>
          </cell>
          <cell r="V25">
            <v>0</v>
          </cell>
        </row>
        <row r="26">
          <cell r="L26">
            <v>0</v>
          </cell>
          <cell r="V26">
            <v>0</v>
          </cell>
        </row>
        <row r="27">
          <cell r="L27">
            <v>0</v>
          </cell>
          <cell r="V27">
            <v>0</v>
          </cell>
        </row>
        <row r="28">
          <cell r="L28">
            <v>0</v>
          </cell>
          <cell r="V28">
            <v>0</v>
          </cell>
        </row>
        <row r="29">
          <cell r="L29">
            <v>0</v>
          </cell>
          <cell r="V29">
            <v>0</v>
          </cell>
        </row>
        <row r="30">
          <cell r="L30">
            <v>0</v>
          </cell>
          <cell r="V30">
            <v>0</v>
          </cell>
        </row>
        <row r="31">
          <cell r="L31">
            <v>0</v>
          </cell>
          <cell r="V31">
            <v>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ktoringas"/>
      <sheetName val="B1"/>
      <sheetName val="B2"/>
      <sheetName val="C"/>
      <sheetName val="E"/>
      <sheetName val="F"/>
      <sheetName val="G"/>
      <sheetName val="H"/>
      <sheetName val="A"/>
      <sheetName val="LNPSV"/>
      <sheetName val="2B"/>
    </sheetNames>
    <sheetDataSet>
      <sheetData sheetId="0"/>
      <sheetData sheetId="1">
        <row r="7">
          <cell r="A7" t="str">
            <v>A.Paskeviciute</v>
          </cell>
          <cell r="B7">
            <v>2021</v>
          </cell>
          <cell r="C7">
            <v>1</v>
          </cell>
          <cell r="D7">
            <v>70029</v>
          </cell>
          <cell r="E7">
            <v>55987</v>
          </cell>
          <cell r="I7">
            <v>55409</v>
          </cell>
          <cell r="J7">
            <v>578</v>
          </cell>
          <cell r="L7">
            <v>0</v>
          </cell>
          <cell r="M7">
            <v>35704</v>
          </cell>
          <cell r="N7">
            <v>32168</v>
          </cell>
          <cell r="R7">
            <v>5116</v>
          </cell>
          <cell r="S7">
            <v>10009</v>
          </cell>
          <cell r="U7">
            <v>17043</v>
          </cell>
          <cell r="V7">
            <v>0</v>
          </cell>
          <cell r="X7">
            <v>65906</v>
          </cell>
        </row>
        <row r="8">
          <cell r="A8" t="str">
            <v>A.Paskeviciute</v>
          </cell>
          <cell r="B8">
            <v>2021</v>
          </cell>
          <cell r="C8">
            <v>2</v>
          </cell>
          <cell r="D8">
            <v>91656</v>
          </cell>
          <cell r="E8">
            <v>81691</v>
          </cell>
          <cell r="G8">
            <v>3994</v>
          </cell>
          <cell r="I8">
            <v>76424</v>
          </cell>
          <cell r="J8">
            <v>1273</v>
          </cell>
          <cell r="L8">
            <v>0</v>
          </cell>
          <cell r="M8">
            <v>57170</v>
          </cell>
          <cell r="N8">
            <v>52991</v>
          </cell>
          <cell r="R8">
            <v>1590</v>
          </cell>
          <cell r="S8">
            <v>20029</v>
          </cell>
          <cell r="U8">
            <v>31372</v>
          </cell>
          <cell r="V8">
            <v>0</v>
          </cell>
          <cell r="X8">
            <v>82867</v>
          </cell>
        </row>
        <row r="9">
          <cell r="A9" t="str">
            <v>A.Paskeviciute</v>
          </cell>
          <cell r="B9">
            <v>2021</v>
          </cell>
          <cell r="C9">
            <v>3</v>
          </cell>
          <cell r="D9">
            <v>125390</v>
          </cell>
          <cell r="E9">
            <v>102585</v>
          </cell>
          <cell r="G9">
            <v>4022</v>
          </cell>
          <cell r="I9">
            <v>96968</v>
          </cell>
          <cell r="J9">
            <v>1595</v>
          </cell>
          <cell r="L9">
            <v>0</v>
          </cell>
          <cell r="M9">
            <v>90767</v>
          </cell>
          <cell r="N9">
            <v>86345</v>
          </cell>
          <cell r="R9">
            <v>319</v>
          </cell>
          <cell r="S9">
            <v>28062</v>
          </cell>
          <cell r="U9">
            <v>57964</v>
          </cell>
          <cell r="V9">
            <v>0</v>
          </cell>
          <cell r="X9">
            <v>99452</v>
          </cell>
        </row>
        <row r="10">
          <cell r="A10" t="str">
            <v>A.Paskeviciute</v>
          </cell>
          <cell r="B10">
            <v>2021</v>
          </cell>
          <cell r="C10">
            <v>4</v>
          </cell>
          <cell r="D10">
            <v>181272</v>
          </cell>
          <cell r="E10">
            <v>123079</v>
          </cell>
          <cell r="G10">
            <v>5026</v>
          </cell>
          <cell r="I10">
            <v>115907</v>
          </cell>
          <cell r="J10">
            <v>2146</v>
          </cell>
          <cell r="K10">
            <v>835</v>
          </cell>
          <cell r="L10">
            <v>0</v>
          </cell>
          <cell r="M10">
            <v>146770</v>
          </cell>
          <cell r="N10">
            <v>142262</v>
          </cell>
          <cell r="R10">
            <v>412</v>
          </cell>
          <cell r="S10">
            <v>23076</v>
          </cell>
          <cell r="U10">
            <v>118774</v>
          </cell>
          <cell r="V10">
            <v>0</v>
          </cell>
          <cell r="X10">
            <v>106353</v>
          </cell>
        </row>
        <row r="11">
          <cell r="A11" t="str">
            <v xml:space="preserve"> A.Griguola </v>
          </cell>
          <cell r="B11">
            <v>2022</v>
          </cell>
          <cell r="C11">
            <v>1</v>
          </cell>
          <cell r="D11">
            <v>215334</v>
          </cell>
          <cell r="E11">
            <v>153414</v>
          </cell>
          <cell r="G11">
            <v>8024</v>
          </cell>
          <cell r="I11">
            <v>142677</v>
          </cell>
          <cell r="J11">
            <v>2713</v>
          </cell>
          <cell r="K11">
            <v>5404</v>
          </cell>
          <cell r="L11">
            <v>0</v>
          </cell>
          <cell r="M11">
            <v>180873</v>
          </cell>
          <cell r="N11">
            <v>174142</v>
          </cell>
          <cell r="S11">
            <v>23084</v>
          </cell>
          <cell r="U11">
            <v>151058</v>
          </cell>
          <cell r="V11">
            <v>0</v>
          </cell>
          <cell r="X11">
            <v>129094</v>
          </cell>
        </row>
        <row r="12">
          <cell r="A12" t="str">
            <v>A.Griguola</v>
          </cell>
          <cell r="B12">
            <v>2022</v>
          </cell>
          <cell r="C12">
            <v>2</v>
          </cell>
          <cell r="D12">
            <v>244708</v>
          </cell>
          <cell r="E12">
            <v>174452</v>
          </cell>
          <cell r="G12">
            <v>9036</v>
          </cell>
          <cell r="I12">
            <v>161362</v>
          </cell>
          <cell r="J12">
            <v>4054</v>
          </cell>
          <cell r="K12">
            <v>10552</v>
          </cell>
          <cell r="L12">
            <v>0</v>
          </cell>
          <cell r="M12">
            <v>210635</v>
          </cell>
          <cell r="N12">
            <v>204453</v>
          </cell>
          <cell r="S12">
            <v>36048</v>
          </cell>
          <cell r="U12">
            <v>168405</v>
          </cell>
          <cell r="V12">
            <v>0</v>
          </cell>
          <cell r="X12">
            <v>126942</v>
          </cell>
        </row>
        <row r="13">
          <cell r="A13" t="str">
            <v>A.Griguola</v>
          </cell>
          <cell r="B13">
            <v>2022</v>
          </cell>
          <cell r="C13">
            <v>3</v>
          </cell>
          <cell r="D13">
            <v>299349</v>
          </cell>
          <cell r="E13">
            <v>181138</v>
          </cell>
          <cell r="G13">
            <v>10062</v>
          </cell>
          <cell r="I13">
            <v>166040</v>
          </cell>
          <cell r="J13">
            <v>5036</v>
          </cell>
          <cell r="K13">
            <v>15528</v>
          </cell>
          <cell r="L13">
            <v>0</v>
          </cell>
          <cell r="M13">
            <v>265426</v>
          </cell>
          <cell r="N13">
            <v>258838</v>
          </cell>
          <cell r="S13">
            <v>37567</v>
          </cell>
          <cell r="U13">
            <v>221271</v>
          </cell>
          <cell r="V13">
            <v>0</v>
          </cell>
          <cell r="X13">
            <v>111834</v>
          </cell>
        </row>
        <row r="14">
          <cell r="A14" t="str">
            <v>A.Griguola</v>
          </cell>
          <cell r="B14">
            <v>2022</v>
          </cell>
          <cell r="C14">
            <v>4</v>
          </cell>
          <cell r="D14">
            <v>280832</v>
          </cell>
          <cell r="E14">
            <v>187619</v>
          </cell>
          <cell r="G14">
            <v>9225</v>
          </cell>
          <cell r="I14">
            <v>173534</v>
          </cell>
          <cell r="J14">
            <v>4860</v>
          </cell>
          <cell r="K14">
            <v>18240</v>
          </cell>
          <cell r="L14">
            <v>0</v>
          </cell>
          <cell r="M14">
            <v>249850</v>
          </cell>
          <cell r="N14">
            <v>242280</v>
          </cell>
          <cell r="S14">
            <v>36132</v>
          </cell>
          <cell r="U14">
            <v>206148</v>
          </cell>
          <cell r="V14">
            <v>0</v>
          </cell>
          <cell r="X14">
            <v>107163</v>
          </cell>
        </row>
        <row r="15">
          <cell r="L15">
            <v>0</v>
          </cell>
          <cell r="V15">
            <v>0</v>
          </cell>
        </row>
        <row r="16">
          <cell r="L16">
            <v>0</v>
          </cell>
          <cell r="V16">
            <v>0</v>
          </cell>
        </row>
        <row r="17">
          <cell r="L17">
            <v>0</v>
          </cell>
          <cell r="V17">
            <v>0</v>
          </cell>
        </row>
        <row r="18">
          <cell r="L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ktoringas"/>
      <sheetName val="A"/>
      <sheetName val="B1"/>
      <sheetName val="B2"/>
      <sheetName val="C"/>
      <sheetName val="E"/>
      <sheetName val="F"/>
      <sheetName val="G"/>
      <sheetName val="H"/>
      <sheetName val="LNPSV"/>
      <sheetName val="2B"/>
    </sheetNames>
    <sheetDataSet>
      <sheetData sheetId="0"/>
      <sheetData sheetId="1"/>
      <sheetData sheetId="2">
        <row r="7">
          <cell r="A7" t="str">
            <v>M. Lileikė</v>
          </cell>
          <cell r="B7">
            <v>2021</v>
          </cell>
          <cell r="C7">
            <v>1</v>
          </cell>
          <cell r="D7">
            <v>247848</v>
          </cell>
          <cell r="E7">
            <v>33335</v>
          </cell>
          <cell r="F7">
            <v>0</v>
          </cell>
          <cell r="G7">
            <v>30036</v>
          </cell>
          <cell r="H7">
            <v>0</v>
          </cell>
          <cell r="I7">
            <v>0</v>
          </cell>
          <cell r="J7">
            <v>3299</v>
          </cell>
          <cell r="K7">
            <v>0</v>
          </cell>
          <cell r="L7">
            <v>0</v>
          </cell>
          <cell r="M7">
            <v>215364</v>
          </cell>
          <cell r="N7">
            <v>209619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31168</v>
          </cell>
          <cell r="T7">
            <v>0</v>
          </cell>
          <cell r="U7">
            <v>178451</v>
          </cell>
          <cell r="V7">
            <v>0</v>
          </cell>
          <cell r="W7">
            <v>0</v>
          </cell>
          <cell r="X7">
            <v>31565</v>
          </cell>
        </row>
        <row r="8">
          <cell r="A8" t="str">
            <v>M. Lileikė</v>
          </cell>
          <cell r="B8">
            <v>2021</v>
          </cell>
          <cell r="C8">
            <v>2</v>
          </cell>
          <cell r="D8">
            <v>312063</v>
          </cell>
          <cell r="E8">
            <v>16442</v>
          </cell>
          <cell r="F8">
            <v>0</v>
          </cell>
          <cell r="G8">
            <v>9873</v>
          </cell>
          <cell r="H8">
            <v>0</v>
          </cell>
          <cell r="I8">
            <v>0</v>
          </cell>
          <cell r="J8">
            <v>6569</v>
          </cell>
          <cell r="K8">
            <v>0</v>
          </cell>
          <cell r="L8">
            <v>0</v>
          </cell>
          <cell r="M8">
            <v>287077</v>
          </cell>
          <cell r="N8">
            <v>279912</v>
          </cell>
          <cell r="O8">
            <v>0</v>
          </cell>
          <cell r="P8">
            <v>4</v>
          </cell>
          <cell r="Q8">
            <v>0</v>
          </cell>
          <cell r="R8">
            <v>0</v>
          </cell>
          <cell r="S8">
            <v>14997</v>
          </cell>
          <cell r="T8">
            <v>0</v>
          </cell>
          <cell r="U8">
            <v>264911</v>
          </cell>
          <cell r="V8">
            <v>0</v>
          </cell>
          <cell r="W8">
            <v>5525</v>
          </cell>
          <cell r="X8">
            <v>14728</v>
          </cell>
        </row>
        <row r="9">
          <cell r="A9" t="str">
            <v>M. Lileikė</v>
          </cell>
          <cell r="B9">
            <v>2021</v>
          </cell>
          <cell r="C9">
            <v>3</v>
          </cell>
          <cell r="D9">
            <v>501545</v>
          </cell>
          <cell r="E9">
            <v>39905</v>
          </cell>
          <cell r="F9">
            <v>0</v>
          </cell>
          <cell r="G9">
            <v>27995</v>
          </cell>
          <cell r="H9">
            <v>0</v>
          </cell>
          <cell r="I9">
            <v>0</v>
          </cell>
          <cell r="J9">
            <v>11910</v>
          </cell>
          <cell r="K9">
            <v>0</v>
          </cell>
          <cell r="L9">
            <v>0</v>
          </cell>
          <cell r="M9">
            <v>471438</v>
          </cell>
          <cell r="N9">
            <v>427401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32714</v>
          </cell>
          <cell r="T9">
            <v>0</v>
          </cell>
          <cell r="U9">
            <v>394687</v>
          </cell>
          <cell r="V9">
            <v>0</v>
          </cell>
          <cell r="W9">
            <v>2071</v>
          </cell>
          <cell r="X9">
            <v>18799</v>
          </cell>
        </row>
        <row r="10">
          <cell r="A10" t="str">
            <v>M. Lileikė</v>
          </cell>
          <cell r="B10">
            <v>2021</v>
          </cell>
          <cell r="C10">
            <v>4</v>
          </cell>
          <cell r="D10">
            <v>842697</v>
          </cell>
          <cell r="E10">
            <v>28605</v>
          </cell>
          <cell r="F10">
            <v>0</v>
          </cell>
          <cell r="G10">
            <v>7402</v>
          </cell>
          <cell r="H10">
            <v>0</v>
          </cell>
          <cell r="I10">
            <v>0</v>
          </cell>
          <cell r="J10">
            <v>21203</v>
          </cell>
          <cell r="K10">
            <v>0</v>
          </cell>
          <cell r="L10">
            <v>0</v>
          </cell>
          <cell r="M10">
            <v>748607</v>
          </cell>
          <cell r="N10">
            <v>736277</v>
          </cell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32491</v>
          </cell>
          <cell r="T10">
            <v>0</v>
          </cell>
          <cell r="U10">
            <v>703785</v>
          </cell>
          <cell r="V10">
            <v>0</v>
          </cell>
          <cell r="W10">
            <v>61</v>
          </cell>
          <cell r="X10">
            <v>26345</v>
          </cell>
        </row>
        <row r="11">
          <cell r="A11" t="str">
            <v>M. Lileikė</v>
          </cell>
          <cell r="B11">
            <v>2022</v>
          </cell>
          <cell r="C11">
            <v>1</v>
          </cell>
          <cell r="D11">
            <v>1614621</v>
          </cell>
          <cell r="E11">
            <v>48330</v>
          </cell>
          <cell r="F11">
            <v>0</v>
          </cell>
          <cell r="G11">
            <v>5251</v>
          </cell>
          <cell r="H11">
            <v>0</v>
          </cell>
          <cell r="I11">
            <v>0</v>
          </cell>
          <cell r="J11">
            <v>43079</v>
          </cell>
          <cell r="K11">
            <v>0</v>
          </cell>
          <cell r="L11">
            <v>0</v>
          </cell>
          <cell r="M11">
            <v>1522634</v>
          </cell>
          <cell r="N11">
            <v>1505959</v>
          </cell>
          <cell r="O11">
            <v>0</v>
          </cell>
          <cell r="P11">
            <v>1</v>
          </cell>
          <cell r="Q11">
            <v>0</v>
          </cell>
          <cell r="R11">
            <v>0</v>
          </cell>
          <cell r="S11">
            <v>41326</v>
          </cell>
          <cell r="T11">
            <v>0</v>
          </cell>
          <cell r="U11">
            <v>1464632</v>
          </cell>
          <cell r="V11">
            <v>0</v>
          </cell>
          <cell r="W11">
            <v>61</v>
          </cell>
          <cell r="X11">
            <v>63897</v>
          </cell>
        </row>
        <row r="12">
          <cell r="A12" t="str">
            <v>M. Lileikė</v>
          </cell>
          <cell r="B12">
            <v>2022</v>
          </cell>
          <cell r="C12">
            <v>2</v>
          </cell>
          <cell r="D12">
            <v>2335724</v>
          </cell>
          <cell r="E12">
            <v>255282</v>
          </cell>
          <cell r="F12">
            <v>0</v>
          </cell>
          <cell r="G12">
            <v>168118</v>
          </cell>
          <cell r="H12">
            <v>0</v>
          </cell>
          <cell r="I12">
            <v>0</v>
          </cell>
          <cell r="J12">
            <v>87164</v>
          </cell>
          <cell r="K12">
            <v>0</v>
          </cell>
          <cell r="L12">
            <v>0</v>
          </cell>
          <cell r="M12">
            <v>2155378</v>
          </cell>
          <cell r="N12">
            <v>2100968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2334</v>
          </cell>
          <cell r="T12">
            <v>63</v>
          </cell>
          <cell r="U12">
            <v>2098571</v>
          </cell>
          <cell r="V12">
            <v>0</v>
          </cell>
          <cell r="W12">
            <v>61</v>
          </cell>
          <cell r="X12">
            <v>392125</v>
          </cell>
        </row>
        <row r="13">
          <cell r="A13" t="str">
            <v>M. Lileikė</v>
          </cell>
          <cell r="B13">
            <v>2022</v>
          </cell>
          <cell r="C13">
            <v>3</v>
          </cell>
          <cell r="D13">
            <v>8082849</v>
          </cell>
          <cell r="E13">
            <v>163702</v>
          </cell>
          <cell r="F13">
            <v>0</v>
          </cell>
          <cell r="G13">
            <v>18983</v>
          </cell>
          <cell r="H13">
            <v>0</v>
          </cell>
          <cell r="I13">
            <v>62</v>
          </cell>
          <cell r="J13">
            <v>144657</v>
          </cell>
          <cell r="K13">
            <v>0</v>
          </cell>
          <cell r="L13">
            <v>0</v>
          </cell>
          <cell r="M13">
            <v>7684167</v>
          </cell>
          <cell r="N13">
            <v>7344165</v>
          </cell>
          <cell r="O13">
            <v>0</v>
          </cell>
          <cell r="P13">
            <v>1034</v>
          </cell>
          <cell r="Q13">
            <v>0</v>
          </cell>
          <cell r="R13">
            <v>0</v>
          </cell>
          <cell r="S13">
            <v>120311</v>
          </cell>
          <cell r="T13">
            <v>1208716</v>
          </cell>
          <cell r="U13">
            <v>6014104</v>
          </cell>
          <cell r="V13">
            <v>0</v>
          </cell>
          <cell r="W13">
            <v>61</v>
          </cell>
          <cell r="X13">
            <v>1512920</v>
          </cell>
        </row>
        <row r="14">
          <cell r="A14" t="str">
            <v>I. Šarkauskytė</v>
          </cell>
          <cell r="B14">
            <v>2022</v>
          </cell>
          <cell r="C14">
            <v>4</v>
          </cell>
          <cell r="D14">
            <v>8768477</v>
          </cell>
          <cell r="E14">
            <v>232178</v>
          </cell>
          <cell r="F14">
            <v>0</v>
          </cell>
          <cell r="G14">
            <v>1358</v>
          </cell>
          <cell r="H14">
            <v>0</v>
          </cell>
          <cell r="I14">
            <v>102</v>
          </cell>
          <cell r="J14">
            <v>230718</v>
          </cell>
          <cell r="K14">
            <v>0</v>
          </cell>
          <cell r="L14">
            <v>0</v>
          </cell>
          <cell r="M14">
            <v>8369925</v>
          </cell>
          <cell r="N14">
            <v>8263085</v>
          </cell>
          <cell r="O14">
            <v>0</v>
          </cell>
          <cell r="P14">
            <v>1195</v>
          </cell>
          <cell r="Q14">
            <v>0</v>
          </cell>
          <cell r="R14">
            <v>0</v>
          </cell>
          <cell r="S14">
            <v>267751</v>
          </cell>
          <cell r="T14">
            <v>1271328</v>
          </cell>
          <cell r="U14">
            <v>6722811</v>
          </cell>
          <cell r="V14">
            <v>0</v>
          </cell>
          <cell r="W14">
            <v>61</v>
          </cell>
          <cell r="X14">
            <v>1653998</v>
          </cell>
        </row>
        <row r="15">
          <cell r="A15" t="str">
            <v>I. Šarkauskytė</v>
          </cell>
          <cell r="B15">
            <v>2023</v>
          </cell>
          <cell r="C15">
            <v>1</v>
          </cell>
          <cell r="D15">
            <v>9587618</v>
          </cell>
          <cell r="E15">
            <v>328589</v>
          </cell>
          <cell r="F15">
            <v>0</v>
          </cell>
          <cell r="G15">
            <v>14017</v>
          </cell>
          <cell r="H15">
            <v>0</v>
          </cell>
          <cell r="I15">
            <v>208</v>
          </cell>
          <cell r="J15">
            <v>314364</v>
          </cell>
          <cell r="K15">
            <v>0</v>
          </cell>
          <cell r="L15">
            <v>0</v>
          </cell>
          <cell r="M15">
            <v>9079328</v>
          </cell>
          <cell r="N15">
            <v>8977605</v>
          </cell>
          <cell r="O15">
            <v>0</v>
          </cell>
          <cell r="P15">
            <v>3926</v>
          </cell>
          <cell r="Q15">
            <v>0</v>
          </cell>
          <cell r="R15">
            <v>0</v>
          </cell>
          <cell r="S15">
            <v>275185</v>
          </cell>
          <cell r="T15">
            <v>1281547</v>
          </cell>
          <cell r="U15">
            <v>7416947</v>
          </cell>
          <cell r="V15">
            <v>0</v>
          </cell>
          <cell r="W15">
            <v>61</v>
          </cell>
          <cell r="X15">
            <v>1934919</v>
          </cell>
        </row>
        <row r="16">
          <cell r="L16">
            <v>0</v>
          </cell>
          <cell r="V16">
            <v>0</v>
          </cell>
        </row>
        <row r="17">
          <cell r="L17">
            <v>0</v>
          </cell>
          <cell r="V17">
            <v>0</v>
          </cell>
        </row>
        <row r="18">
          <cell r="L1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6BAD0-FA03-4021-9B7E-63A63DDFA2C6}">
  <dimension ref="A1:R35"/>
  <sheetViews>
    <sheetView tabSelected="1" zoomScale="70" zoomScaleNormal="70" workbookViewId="0">
      <selection activeCell="P6" sqref="P6"/>
    </sheetView>
  </sheetViews>
  <sheetFormatPr defaultColWidth="9.21875" defaultRowHeight="14.4" x14ac:dyDescent="0.3"/>
  <cols>
    <col min="1" max="1" width="74.88671875" style="1" customWidth="1"/>
    <col min="2" max="2" width="10.88671875" style="1" customWidth="1"/>
    <col min="3" max="3" width="17.44140625" style="1" customWidth="1"/>
    <col min="4" max="4" width="16.77734375" style="1" customWidth="1"/>
    <col min="5" max="5" width="16.44140625" style="1" customWidth="1"/>
    <col min="6" max="11" width="16.77734375" style="1" customWidth="1"/>
    <col min="12" max="13" width="12.6640625" style="1" customWidth="1"/>
    <col min="14" max="16384" width="9.21875" style="1"/>
  </cols>
  <sheetData>
    <row r="1" spans="1:18" ht="15" customHeight="1" x14ac:dyDescent="0.3">
      <c r="C1" s="2" t="s">
        <v>0</v>
      </c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</row>
    <row r="2" spans="1:18" x14ac:dyDescent="0.3">
      <c r="A2" s="5" t="s">
        <v>1</v>
      </c>
      <c r="B2" s="5"/>
      <c r="C2" s="6">
        <v>2022</v>
      </c>
      <c r="D2" s="2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</row>
    <row r="3" spans="1:18" x14ac:dyDescent="0.3">
      <c r="A3" s="5" t="s">
        <v>2</v>
      </c>
      <c r="B3" s="5"/>
      <c r="C3" s="5">
        <v>2</v>
      </c>
      <c r="D3" s="6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</row>
    <row r="4" spans="1:18" x14ac:dyDescent="0.3">
      <c r="B4" s="5"/>
      <c r="C4" s="5"/>
      <c r="D4" s="6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</row>
    <row r="5" spans="1:18" hidden="1" x14ac:dyDescent="0.3">
      <c r="A5" s="5"/>
      <c r="B5" s="5"/>
      <c r="C5" s="7" cm="1">
        <f t="array" ref="C5">MATCH(1,([1]B1!$B$7:$B$20=$C$2)*([1]B1!$C$7:$C$20=$C$3),0)</f>
        <v>14</v>
      </c>
      <c r="D5" s="7" cm="1">
        <f t="array" ref="D5">MATCH(1,([2]B1!$B$7:$B$20=$C$2)*([2]B1!$C$7:$C$20=$C$3),0)</f>
        <v>14</v>
      </c>
      <c r="E5" s="7" t="e" cm="1">
        <f t="array" ref="E5">MATCH(1,([3]B1!$B$8:$B$20=$C$2)*([3]B1!$C$8:$C$20=$C$3),0)</f>
        <v>#N/A</v>
      </c>
      <c r="F5" s="7" t="e" cm="1">
        <f t="array" ref="F5">MATCH(1,([4]B1!$B$8:$B$20=$C$2)*([4]B1!$C$8:$C$20=$C$3),0)</f>
        <v>#N/A</v>
      </c>
      <c r="G5" s="7" t="e" cm="1">
        <f t="array" ref="G5">MATCH(1,([5]B1!$B$8:$B$20=$C$2)*([5]B1!$C$8:$C$20=$C$3),0)</f>
        <v>#N/A</v>
      </c>
      <c r="H5" s="7" t="e" cm="1">
        <f t="array" ref="H5">MATCH(1,([5]B1!$B$8:$B$20=$C$2)*([5]B1!$C$8:$C$20=$C$3),0)</f>
        <v>#N/A</v>
      </c>
      <c r="I5" s="7"/>
      <c r="J5" s="7" t="e" cm="1">
        <f t="array" ref="J5">MATCH(1,([6]B1!$B$8:$B$20=$C$2)*([6]B1!$C$8:$C$20=$C$3),0)</f>
        <v>#N/A</v>
      </c>
      <c r="K5" s="7" cm="1">
        <f t="array" ref="K5">MATCH(1,([7]B1!$B$7:$B$36=$C$2)*([7]B1!$C$7:$C$36=$C$3),0)</f>
        <v>11</v>
      </c>
      <c r="L5" s="7" cm="1">
        <f t="array" ref="L5">MATCH(1,([8]B1!$B$7:$B$46=$C$2)*([8]B1!$C$7:$C$46=$C$3),0)</f>
        <v>6</v>
      </c>
      <c r="M5" s="7" cm="1">
        <f t="array" ref="M5">MATCH(1,([9]B1!$B$7:$B$46=$C$2)*([9]B1!$C$7:$C$46=$C$3),0)</f>
        <v>6</v>
      </c>
      <c r="N5" s="4"/>
      <c r="O5" s="4"/>
      <c r="P5" s="4"/>
      <c r="Q5" s="4"/>
      <c r="R5" s="4"/>
    </row>
    <row r="6" spans="1:18" ht="172.2" x14ac:dyDescent="0.3">
      <c r="A6" s="8" t="s">
        <v>3</v>
      </c>
      <c r="B6" s="8"/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  <c r="M6" s="9" t="s">
        <v>14</v>
      </c>
    </row>
    <row r="7" spans="1:18" x14ac:dyDescent="0.3">
      <c r="A7" s="10" t="s">
        <v>15</v>
      </c>
      <c r="B7" s="11">
        <v>4</v>
      </c>
      <c r="C7" s="12">
        <f>INDEX([1]B1!$A$7:$X$45,C$5,$B7)</f>
        <v>702590</v>
      </c>
      <c r="D7" s="12">
        <f>INDEX([2]B1!$A$7:$X$54,D$5,$B7)</f>
        <v>7280152</v>
      </c>
      <c r="E7" s="13">
        <v>232906</v>
      </c>
      <c r="F7" s="13">
        <v>403141</v>
      </c>
      <c r="G7" s="36">
        <v>1243488</v>
      </c>
      <c r="H7" s="13">
        <v>11431586</v>
      </c>
      <c r="I7" s="14">
        <v>15633982</v>
      </c>
      <c r="J7" s="15">
        <v>3920677</v>
      </c>
      <c r="K7" s="12">
        <f>INDEX([7]B1!$A$7:$X$43,K$5,$B7)</f>
        <v>114328</v>
      </c>
      <c r="L7" s="12">
        <f>INDEX([8]B1!$A$7:$X$189,L$5,$B7)</f>
        <v>244708</v>
      </c>
      <c r="M7" s="12">
        <f>INDEX([9]B1!$A$7:$X$54,M$5,$B7)</f>
        <v>2335724</v>
      </c>
    </row>
    <row r="8" spans="1:18" s="17" customFormat="1" x14ac:dyDescent="0.3">
      <c r="A8" s="16" t="s">
        <v>16</v>
      </c>
      <c r="B8" s="11">
        <v>5</v>
      </c>
      <c r="C8" s="12">
        <f>INDEX([1]B1!$A$7:$X$45,C$5,$B8)</f>
        <v>651587</v>
      </c>
      <c r="D8" s="12">
        <f>INDEX([2]B1!$A$7:$X$54,D$5,$B8)</f>
        <v>5141458</v>
      </c>
      <c r="E8" s="13">
        <v>125657</v>
      </c>
      <c r="F8" s="13">
        <v>259584</v>
      </c>
      <c r="G8" s="36">
        <v>1226986</v>
      </c>
      <c r="H8" s="13">
        <v>9765429</v>
      </c>
      <c r="I8" s="14">
        <v>7025975</v>
      </c>
      <c r="J8" s="15">
        <v>2388944</v>
      </c>
      <c r="K8" s="12">
        <f>INDEX([7]B1!$A$7:$X$43,K$5,$B8)</f>
        <v>23687</v>
      </c>
      <c r="L8" s="12">
        <f>INDEX([8]B1!$A$7:$X$189,L$5,$B8)</f>
        <v>174452</v>
      </c>
      <c r="M8" s="12">
        <f>INDEX([9]B1!$A$7:$X$54,M$5,$B8)</f>
        <v>255282</v>
      </c>
    </row>
    <row r="9" spans="1:18" x14ac:dyDescent="0.3">
      <c r="A9" s="18" t="s">
        <v>17</v>
      </c>
      <c r="B9" s="11">
        <v>6</v>
      </c>
      <c r="C9" s="12">
        <f>INDEX([1]B1!$A$7:$X$45,C$5,$B9)</f>
        <v>16661</v>
      </c>
      <c r="D9" s="12">
        <f>INDEX([2]B1!$A$7:$X$54,D$5,$B9)</f>
        <v>84108</v>
      </c>
      <c r="E9" s="13">
        <v>0</v>
      </c>
      <c r="F9" s="13"/>
      <c r="G9" s="36">
        <v>33566</v>
      </c>
      <c r="H9" s="13">
        <v>114322</v>
      </c>
      <c r="I9" s="14">
        <v>4646</v>
      </c>
      <c r="J9" s="15">
        <v>65630</v>
      </c>
      <c r="K9" s="12">
        <f>INDEX([7]B1!$A$7:$X$43,K$5,$B9)</f>
        <v>0</v>
      </c>
      <c r="L9" s="12">
        <f>INDEX([8]B1!$A$7:$X$189,L$5,$B9)</f>
        <v>0</v>
      </c>
      <c r="M9" s="12">
        <f>INDEX([9]B1!$A$7:$X$54,M$5,$B9)</f>
        <v>0</v>
      </c>
    </row>
    <row r="10" spans="1:18" x14ac:dyDescent="0.3">
      <c r="A10" s="19" t="s">
        <v>18</v>
      </c>
      <c r="B10" s="1">
        <v>7</v>
      </c>
      <c r="C10" s="12">
        <f>INDEX([1]B1!$A$7:$X$45,C$5,$B10)</f>
        <v>12618</v>
      </c>
      <c r="D10" s="12">
        <f>INDEX([2]B1!$A$7:$X$54,D$5,$B10)</f>
        <v>846541</v>
      </c>
      <c r="E10" s="13">
        <v>0</v>
      </c>
      <c r="F10" s="13">
        <v>1237</v>
      </c>
      <c r="G10" s="36">
        <v>92339</v>
      </c>
      <c r="H10" s="13">
        <v>15422</v>
      </c>
      <c r="I10" s="14">
        <v>9767</v>
      </c>
      <c r="J10" s="15">
        <v>25481</v>
      </c>
      <c r="K10" s="12">
        <f>INDEX([7]B1!$A$7:$X$43,K$5,$B10)</f>
        <v>0</v>
      </c>
      <c r="L10" s="12">
        <f>INDEX([8]B1!$A$7:$X$189,L$5,$B10)</f>
        <v>9036</v>
      </c>
      <c r="M10" s="12">
        <f>INDEX([9]B1!$A$7:$X$54,M$5,$B10)</f>
        <v>168118</v>
      </c>
    </row>
    <row r="11" spans="1:18" x14ac:dyDescent="0.3">
      <c r="A11" s="19" t="s">
        <v>19</v>
      </c>
      <c r="B11" s="11">
        <v>8</v>
      </c>
      <c r="C11" s="12">
        <f>INDEX([1]B1!$A$7:$X$45,C$5,$B11)</f>
        <v>51031</v>
      </c>
      <c r="D11" s="12">
        <f>INDEX([2]B1!$A$7:$X$54,D$5,$B11)</f>
        <v>36895</v>
      </c>
      <c r="E11" s="13">
        <v>77065</v>
      </c>
      <c r="F11" s="13">
        <v>15000</v>
      </c>
      <c r="G11" s="36">
        <v>394</v>
      </c>
      <c r="H11" s="13">
        <v>3212872</v>
      </c>
      <c r="I11" s="14">
        <v>246043</v>
      </c>
      <c r="J11" s="15">
        <v>36020</v>
      </c>
      <c r="K11" s="12">
        <f>INDEX([7]B1!$A$7:$X$43,K$5,$B11)</f>
        <v>2416</v>
      </c>
      <c r="L11" s="12">
        <f>INDEX([8]B1!$A$7:$X$189,L$5,$B11)</f>
        <v>0</v>
      </c>
      <c r="M11" s="12">
        <f>INDEX([9]B1!$A$7:$X$54,M$5,$B11)</f>
        <v>0</v>
      </c>
    </row>
    <row r="12" spans="1:18" x14ac:dyDescent="0.3">
      <c r="A12" s="18" t="s">
        <v>20</v>
      </c>
      <c r="B12" s="11">
        <v>9</v>
      </c>
      <c r="C12" s="12">
        <f>INDEX([1]B1!$A$7:$X$45,C$5,$B12)</f>
        <v>339469</v>
      </c>
      <c r="D12" s="12">
        <f>INDEX([2]B1!$A$7:$X$54,D$5,$B12)</f>
        <v>1454252</v>
      </c>
      <c r="E12" s="13">
        <v>42582</v>
      </c>
      <c r="F12" s="13">
        <v>139068</v>
      </c>
      <c r="G12" s="36">
        <v>1076260</v>
      </c>
      <c r="H12" s="13">
        <v>3035865</v>
      </c>
      <c r="I12" s="14">
        <v>2162033</v>
      </c>
      <c r="J12" s="15">
        <v>1325225</v>
      </c>
      <c r="K12" s="12">
        <f>INDEX([7]B1!$A$7:$X$43,K$5,$B12)</f>
        <v>21271</v>
      </c>
      <c r="L12" s="12">
        <f>INDEX([8]B1!$A$7:$X$189,L$5,$B12)</f>
        <v>161362</v>
      </c>
      <c r="M12" s="12">
        <f>INDEX([9]B1!$A$7:$X$54,M$5,$B12)</f>
        <v>0</v>
      </c>
    </row>
    <row r="13" spans="1:18" x14ac:dyDescent="0.3">
      <c r="A13" s="18" t="s">
        <v>21</v>
      </c>
      <c r="B13" s="11">
        <v>10</v>
      </c>
      <c r="C13" s="12">
        <f>INDEX([1]B1!$A$7:$X$45,C$5,$B13)</f>
        <v>231808</v>
      </c>
      <c r="D13" s="12">
        <f>INDEX([2]B1!$A$7:$X$54,D$5,$B13)</f>
        <v>2719662</v>
      </c>
      <c r="E13" s="13">
        <v>6010</v>
      </c>
      <c r="F13" s="13">
        <v>104279</v>
      </c>
      <c r="G13" s="36">
        <v>24427</v>
      </c>
      <c r="H13" s="13">
        <v>3386948</v>
      </c>
      <c r="I13" s="14">
        <v>4849529</v>
      </c>
      <c r="J13" s="15">
        <v>936588</v>
      </c>
      <c r="K13" s="12">
        <f>INDEX([7]B1!$A$7:$X$43,K$5,$B13)</f>
        <v>0</v>
      </c>
      <c r="L13" s="12">
        <f>INDEX([8]B1!$A$7:$X$189,L$5,$B13)</f>
        <v>4054</v>
      </c>
      <c r="M13" s="12">
        <f>INDEX([9]B1!$A$7:$X$54,M$5,$B13)</f>
        <v>87164</v>
      </c>
    </row>
    <row r="14" spans="1:18" x14ac:dyDescent="0.3">
      <c r="A14" s="18" t="s">
        <v>22</v>
      </c>
      <c r="B14" s="11">
        <v>11</v>
      </c>
      <c r="C14" s="12">
        <f>INDEX([1]B1!$A$7:$X$45,C$5,$B14)</f>
        <v>0</v>
      </c>
      <c r="D14" s="12">
        <f>INDEX([2]B1!$A$7:$X$54,D$5,$B14)</f>
        <v>27860</v>
      </c>
      <c r="E14" s="12">
        <v>0</v>
      </c>
      <c r="F14" s="13">
        <v>15799</v>
      </c>
      <c r="G14" s="36">
        <v>489777</v>
      </c>
      <c r="H14" s="13">
        <v>736388</v>
      </c>
      <c r="I14" s="14">
        <v>547152</v>
      </c>
      <c r="J14" s="15">
        <v>217260</v>
      </c>
      <c r="K14" s="12">
        <f>INDEX([7]B1!$A$7:$X$43,K$5,$B14)</f>
        <v>0</v>
      </c>
      <c r="L14" s="12">
        <f>INDEX([8]B1!$A$7:$X$189,L$5,$B14)</f>
        <v>10552</v>
      </c>
      <c r="M14" s="12">
        <f>INDEX([9]B1!$A$7:$X$54,M$5,$B14)</f>
        <v>0</v>
      </c>
    </row>
    <row r="15" spans="1:18" x14ac:dyDescent="0.3">
      <c r="A15" s="20" t="s">
        <v>23</v>
      </c>
      <c r="B15" s="11">
        <v>13</v>
      </c>
      <c r="C15" s="12">
        <f>INDEX([1]B1!$A$7:$X$45,C$5,$B15)</f>
        <v>681111</v>
      </c>
      <c r="D15" s="12">
        <f>INDEX([2]B1!$A$7:$X$54,D$5,$B15)</f>
        <v>7258403</v>
      </c>
      <c r="E15" s="13">
        <v>212161</v>
      </c>
      <c r="F15" s="13">
        <v>358689</v>
      </c>
      <c r="G15" s="37">
        <v>1227897</v>
      </c>
      <c r="H15" s="13">
        <v>10531824</v>
      </c>
      <c r="I15" s="21">
        <v>14652988</v>
      </c>
      <c r="J15" s="15">
        <v>3505260</v>
      </c>
      <c r="K15" s="12">
        <f>INDEX([7]B1!$A$7:$X$43,K$5,$B15)</f>
        <v>114328</v>
      </c>
      <c r="L15" s="12">
        <f>INDEX([8]B1!$A$7:$X$189,L$5,$B15)</f>
        <v>210635</v>
      </c>
      <c r="M15" s="12">
        <f>INDEX([9]B1!$A$7:$X$54,M$5,$B15)</f>
        <v>2155378</v>
      </c>
    </row>
    <row r="16" spans="1:18" s="17" customFormat="1" x14ac:dyDescent="0.3">
      <c r="A16" s="20" t="s">
        <v>24</v>
      </c>
      <c r="B16" s="11">
        <v>14</v>
      </c>
      <c r="C16" s="12">
        <f>INDEX([1]B1!$A$7:$X$45,C$5,$B16)</f>
        <v>673733</v>
      </c>
      <c r="D16" s="12">
        <f>INDEX([2]B1!$A$7:$X$54,D$5,$B16)</f>
        <v>6462290</v>
      </c>
      <c r="E16" s="13">
        <v>157931</v>
      </c>
      <c r="F16" s="13">
        <v>332431</v>
      </c>
      <c r="G16" s="36">
        <v>284204</v>
      </c>
      <c r="H16" s="13">
        <v>10330315</v>
      </c>
      <c r="I16" s="14">
        <v>14453787</v>
      </c>
      <c r="J16" s="15">
        <v>3295227</v>
      </c>
      <c r="K16" s="12">
        <f>INDEX([7]B1!$A$7:$X$43,K$5,$B16)</f>
        <v>102954</v>
      </c>
      <c r="L16" s="12">
        <f>INDEX([8]B1!$A$7:$X$189,L$5,$B16)</f>
        <v>204453</v>
      </c>
      <c r="M16" s="12">
        <f>INDEX([9]B1!$A$7:$X$54,M$5,$B16)</f>
        <v>2100968</v>
      </c>
    </row>
    <row r="17" spans="1:13" s="17" customFormat="1" x14ac:dyDescent="0.3">
      <c r="A17" s="18" t="s">
        <v>25</v>
      </c>
      <c r="B17" s="11">
        <v>15</v>
      </c>
      <c r="C17" s="12">
        <f>INDEX([1]B1!$A$7:$X$45,C$5,$B17)</f>
        <v>0</v>
      </c>
      <c r="D17" s="12">
        <f>INDEX([2]B1!$A$7:$X$54,D$5,$B17)</f>
        <v>0</v>
      </c>
      <c r="E17" s="13">
        <v>0</v>
      </c>
      <c r="F17" s="13"/>
      <c r="G17" s="36">
        <v>0</v>
      </c>
      <c r="H17" s="13">
        <v>17</v>
      </c>
      <c r="I17" s="14">
        <v>989778</v>
      </c>
      <c r="J17" s="15">
        <v>622903</v>
      </c>
      <c r="K17" s="12">
        <f>INDEX([7]B1!$A$7:$X$43,K$5,$B17)</f>
        <v>0</v>
      </c>
      <c r="L17" s="12">
        <f>INDEX([8]B1!$A$7:$X$189,L$5,$B17)</f>
        <v>0</v>
      </c>
      <c r="M17" s="12">
        <f>INDEX([9]B1!$A$7:$X$54,M$5,$B17)</f>
        <v>0</v>
      </c>
    </row>
    <row r="18" spans="1:13" x14ac:dyDescent="0.3">
      <c r="A18" s="18" t="s">
        <v>26</v>
      </c>
      <c r="B18" s="11">
        <v>16</v>
      </c>
      <c r="C18" s="12">
        <f>INDEX([1]B1!$A$7:$X$45,C$5,$B18)</f>
        <v>72</v>
      </c>
      <c r="D18" s="12">
        <f>INDEX([2]B1!$A$7:$X$54,D$5,$B18)</f>
        <v>100562</v>
      </c>
      <c r="E18" s="13">
        <v>135805</v>
      </c>
      <c r="F18" s="13">
        <v>175</v>
      </c>
      <c r="G18" s="36">
        <v>12</v>
      </c>
      <c r="H18" s="13">
        <v>791925</v>
      </c>
      <c r="I18" s="14">
        <v>428597</v>
      </c>
      <c r="J18" s="15">
        <v>58766</v>
      </c>
      <c r="K18" s="12">
        <f>INDEX([7]B1!$A$7:$X$43,K$5,$B18)</f>
        <v>8299</v>
      </c>
      <c r="L18" s="12">
        <f>INDEX([8]B1!$A$7:$X$189,L$5,$B18)</f>
        <v>0</v>
      </c>
      <c r="M18" s="12">
        <f>INDEX([9]B1!$A$7:$X$54,M$5,$B18)</f>
        <v>0</v>
      </c>
    </row>
    <row r="19" spans="1:13" x14ac:dyDescent="0.3">
      <c r="A19" s="22" t="s">
        <v>27</v>
      </c>
      <c r="B19" s="11">
        <v>17</v>
      </c>
      <c r="C19" s="12">
        <f>INDEX([1]B1!$A$7:$X$45,C$5,$B19)</f>
        <v>72</v>
      </c>
      <c r="D19" s="12">
        <f>INDEX([2]B1!$A$7:$X$54,D$5,$B19)</f>
        <v>0</v>
      </c>
      <c r="E19" s="13">
        <v>0</v>
      </c>
      <c r="F19" s="13">
        <v>325</v>
      </c>
      <c r="G19" s="36">
        <v>0</v>
      </c>
      <c r="H19" s="13">
        <v>754752</v>
      </c>
      <c r="I19" s="21">
        <v>1462</v>
      </c>
      <c r="J19" s="15"/>
      <c r="K19" s="12">
        <f>INDEX([7]B1!$A$7:$X$43,K$5,$B19)</f>
        <v>0</v>
      </c>
      <c r="L19" s="12">
        <f>INDEX([8]B1!$A$7:$X$189,L$5,$B19)</f>
        <v>0</v>
      </c>
      <c r="M19" s="12">
        <f>INDEX([9]B1!$A$7:$X$54,M$5,$B19)</f>
        <v>0</v>
      </c>
    </row>
    <row r="20" spans="1:13" x14ac:dyDescent="0.3">
      <c r="A20" s="23" t="s">
        <v>28</v>
      </c>
      <c r="B20" s="11">
        <v>18</v>
      </c>
      <c r="C20" s="12">
        <f>INDEX([1]B1!$A$7:$X$45,C$5,$B20)</f>
        <v>20822</v>
      </c>
      <c r="D20" s="12">
        <f>INDEX([2]B1!$A$7:$X$54,D$5,$B20)</f>
        <v>1563213</v>
      </c>
      <c r="E20" s="13">
        <v>0</v>
      </c>
      <c r="F20" s="13">
        <v>5739</v>
      </c>
      <c r="G20" s="36">
        <v>9143</v>
      </c>
      <c r="H20" s="13">
        <v>391427</v>
      </c>
      <c r="I20" s="14">
        <v>1139834</v>
      </c>
      <c r="J20" s="15">
        <v>286454</v>
      </c>
      <c r="K20" s="12">
        <f>INDEX([7]B1!$A$7:$X$43,K$5,$B20)</f>
        <v>0</v>
      </c>
      <c r="L20" s="12">
        <f>INDEX([8]B1!$A$7:$X$189,L$5,$B20)</f>
        <v>0</v>
      </c>
      <c r="M20" s="12">
        <f>INDEX([9]B1!$A$7:$X$54,M$5,$B20)</f>
        <v>0</v>
      </c>
    </row>
    <row r="21" spans="1:13" x14ac:dyDescent="0.3">
      <c r="A21" s="18" t="s">
        <v>29</v>
      </c>
      <c r="B21" s="11">
        <v>19</v>
      </c>
      <c r="C21" s="12">
        <f>INDEX([1]B1!$A$7:$X$45,C$5,$B21)</f>
        <v>36921</v>
      </c>
      <c r="D21" s="12">
        <f>INDEX([2]B1!$A$7:$X$54,D$5,$B21)</f>
        <v>112907</v>
      </c>
      <c r="E21" s="13">
        <v>22110</v>
      </c>
      <c r="F21" s="13">
        <v>1743</v>
      </c>
      <c r="G21" s="36">
        <v>7700</v>
      </c>
      <c r="H21" s="13">
        <v>283597</v>
      </c>
      <c r="I21" s="14">
        <v>365320</v>
      </c>
      <c r="J21" s="15">
        <v>60885</v>
      </c>
      <c r="K21" s="12">
        <f>INDEX([7]B1!$A$7:$X$43,K$5,$B21)</f>
        <v>61871</v>
      </c>
      <c r="L21" s="12">
        <f>INDEX([8]B1!$A$7:$X$189,L$5,$B21)</f>
        <v>36048</v>
      </c>
      <c r="M21" s="12">
        <f>INDEX([9]B1!$A$7:$X$54,M$5,$B21)</f>
        <v>2334</v>
      </c>
    </row>
    <row r="22" spans="1:13" s="25" customFormat="1" x14ac:dyDescent="0.3">
      <c r="A22" s="24" t="s">
        <v>30</v>
      </c>
      <c r="B22" s="11">
        <v>20</v>
      </c>
      <c r="C22" s="12">
        <f>INDEX([1]B1!$A$7:$X$45,C$5,$B22)</f>
        <v>304917</v>
      </c>
      <c r="D22" s="12">
        <f>INDEX([2]B1!$A$7:$X$54,D$5,$B22)</f>
        <v>2011828</v>
      </c>
      <c r="E22" s="13">
        <v>16</v>
      </c>
      <c r="F22" s="13">
        <v>108696</v>
      </c>
      <c r="G22" s="36">
        <v>267344</v>
      </c>
      <c r="H22" s="13">
        <v>2983522</v>
      </c>
      <c r="I22" s="14">
        <v>2657478</v>
      </c>
      <c r="J22" s="15">
        <v>749819</v>
      </c>
      <c r="K22" s="12">
        <f>INDEX([7]B1!$A$7:$X$43,K$5,$B22)</f>
        <v>5540</v>
      </c>
      <c r="L22" s="12">
        <f>INDEX([8]B1!$A$7:$X$189,L$5,$B22)</f>
        <v>0</v>
      </c>
      <c r="M22" s="12">
        <f>INDEX([9]B1!$A$7:$X$54,M$5,$B22)</f>
        <v>63</v>
      </c>
    </row>
    <row r="23" spans="1:13" x14ac:dyDescent="0.3">
      <c r="A23" s="18" t="s">
        <v>31</v>
      </c>
      <c r="B23" s="11">
        <v>21</v>
      </c>
      <c r="C23" s="12">
        <f>INDEX([1]B1!$A$7:$X$45,C$5,$B23)</f>
        <v>311001</v>
      </c>
      <c r="D23" s="12">
        <f>INDEX([2]B1!$A$7:$X$54,D$5,$B23)</f>
        <v>2673780</v>
      </c>
      <c r="E23" s="13">
        <v>0</v>
      </c>
      <c r="F23" s="13">
        <v>216078</v>
      </c>
      <c r="G23" s="36">
        <v>5</v>
      </c>
      <c r="H23" s="13">
        <v>5879827</v>
      </c>
      <c r="I23" s="14">
        <v>8872780</v>
      </c>
      <c r="J23" s="15">
        <v>1516400</v>
      </c>
      <c r="K23" s="12">
        <f>INDEX([7]B1!$A$7:$X$43,K$5,$B23)</f>
        <v>27244</v>
      </c>
      <c r="L23" s="12">
        <f>INDEX([8]B1!$A$7:$X$189,L$5,$B23)</f>
        <v>168405</v>
      </c>
      <c r="M23" s="12">
        <f>INDEX([9]B1!$A$7:$X$54,M$5,$B23)</f>
        <v>2098571</v>
      </c>
    </row>
    <row r="24" spans="1:13" x14ac:dyDescent="0.3">
      <c r="A24" s="18" t="s">
        <v>32</v>
      </c>
      <c r="B24" s="11">
        <v>23</v>
      </c>
      <c r="C24" s="12">
        <f>INDEX([1]B1!$A$7:$X$45,C$5,$B24)</f>
        <v>22299</v>
      </c>
      <c r="D24" s="12">
        <f>INDEX([2]B1!$A$7:$X$54,D$5,$B24)</f>
        <v>96209</v>
      </c>
      <c r="E24" s="13">
        <v>107</v>
      </c>
      <c r="F24" s="13">
        <v>1860</v>
      </c>
      <c r="G24" s="36">
        <v>0</v>
      </c>
      <c r="H24" s="13">
        <v>1412</v>
      </c>
      <c r="I24" s="21">
        <v>40077</v>
      </c>
      <c r="J24" s="15">
        <v>51478</v>
      </c>
      <c r="K24" s="12">
        <f>INDEX([7]B1!$A$7:$X$43,K$5,$B24)</f>
        <v>0</v>
      </c>
      <c r="L24" s="12">
        <f>INDEX([8]B1!$A$7:$X$189,L$5,$B24)</f>
        <v>0</v>
      </c>
      <c r="M24" s="12">
        <f>INDEX([9]B1!$A$7:$X$54,M$5,$B24)</f>
        <v>61</v>
      </c>
    </row>
    <row r="25" spans="1:13" x14ac:dyDescent="0.3">
      <c r="A25" s="18" t="s">
        <v>33</v>
      </c>
      <c r="B25" s="11">
        <v>24</v>
      </c>
      <c r="C25" s="12">
        <f>INDEX([1]B1!$A$7:$X$45,C$5,$B25)</f>
        <v>0</v>
      </c>
      <c r="D25" s="12">
        <f>INDEX([2]B1!$A$7:$X$54,D$5,$B25)</f>
        <v>0</v>
      </c>
      <c r="E25" s="13">
        <v>81916</v>
      </c>
      <c r="F25" s="13">
        <v>217239</v>
      </c>
      <c r="G25" s="36">
        <v>12490</v>
      </c>
      <c r="H25" s="13">
        <v>4290641</v>
      </c>
      <c r="I25" s="21">
        <v>3874413</v>
      </c>
      <c r="J25" s="15">
        <v>2235837</v>
      </c>
      <c r="K25" s="12">
        <f>INDEX([7]B1!$A$7:$X$43,K$5,$B25)</f>
        <v>37480</v>
      </c>
      <c r="L25" s="12">
        <f>INDEX([8]B1!$A$7:$X$189,L$5,$B25)</f>
        <v>126942</v>
      </c>
      <c r="M25" s="12">
        <f>INDEX([9]B1!$A$7:$X$54,M$5,$B25)</f>
        <v>392125</v>
      </c>
    </row>
    <row r="26" spans="1:13" x14ac:dyDescent="0.3">
      <c r="A26" s="26"/>
      <c r="B26" s="26"/>
      <c r="C26"/>
      <c r="D26"/>
      <c r="E26"/>
      <c r="F26"/>
      <c r="G26"/>
      <c r="I26" s="27"/>
      <c r="J26" s="27"/>
      <c r="K26" s="27"/>
      <c r="L26" s="27"/>
    </row>
    <row r="27" spans="1:13" x14ac:dyDescent="0.3">
      <c r="A27" s="28"/>
      <c r="B27" s="28"/>
      <c r="C27" s="29"/>
      <c r="D27" s="29"/>
      <c r="E27" s="29"/>
      <c r="F27" s="29"/>
      <c r="G27" s="29"/>
      <c r="H27" s="29"/>
      <c r="I27" s="29"/>
      <c r="J27" s="29"/>
      <c r="K27" s="29"/>
    </row>
    <row r="28" spans="1:13" x14ac:dyDescent="0.3">
      <c r="A28" s="30"/>
      <c r="B28" s="30"/>
      <c r="C28"/>
      <c r="D28"/>
      <c r="E28"/>
      <c r="F28"/>
      <c r="G28"/>
      <c r="H28" s="31"/>
      <c r="I28" s="31"/>
      <c r="J28" s="31"/>
      <c r="K28" s="31"/>
    </row>
    <row r="29" spans="1:13" x14ac:dyDescent="0.3">
      <c r="A29" s="1" t="s">
        <v>34</v>
      </c>
    </row>
    <row r="31" spans="1:13" x14ac:dyDescent="0.3">
      <c r="A31" s="17" t="s">
        <v>35</v>
      </c>
      <c r="B31" s="17"/>
    </row>
    <row r="32" spans="1:13" s="32" customFormat="1" x14ac:dyDescent="0.3">
      <c r="A32" s="32" t="s">
        <v>36</v>
      </c>
      <c r="C32" s="33"/>
      <c r="D32" s="33"/>
      <c r="E32" s="33"/>
      <c r="F32" s="33"/>
      <c r="G32" s="33"/>
      <c r="H32" s="33"/>
      <c r="I32" s="33"/>
      <c r="J32" s="33"/>
      <c r="K32" s="33"/>
    </row>
    <row r="34" spans="1:11" s="35" customFormat="1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4"/>
    </row>
    <row r="35" spans="1:11" s="35" customFormat="1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4"/>
    </row>
  </sheetData>
  <mergeCells count="2">
    <mergeCell ref="A34:J34"/>
    <mergeCell ref="A35:J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 Prokopavičienė</cp:lastModifiedBy>
  <dcterms:created xsi:type="dcterms:W3CDTF">2022-09-12T10:48:47Z</dcterms:created>
  <dcterms:modified xsi:type="dcterms:W3CDTF">2023-05-08T09:44:51Z</dcterms:modified>
</cp:coreProperties>
</file>