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9 Statistika/IV_ketvr/"/>
    </mc:Choice>
  </mc:AlternateContent>
  <xr:revisionPtr revIDLastSave="143" documentId="8_{21C710FB-BA17-43B8-A953-D3E374BE4897}" xr6:coauthVersionLast="45" xr6:coauthVersionMax="45" xr10:uidLastSave="{AB2A39AC-B1B3-4920-913A-2980AEF9AC53}"/>
  <bookViews>
    <workbookView xWindow="-110" yWindow="-110" windowWidth="19420" windowHeight="10420" activeTab="1" xr2:uid="{73953C9D-52D4-4BF6-934B-35538BBFC137}"/>
  </bookViews>
  <sheets>
    <sheet name="LT" sheetId="1" r:id="rId1"/>
    <sheet name="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2" l="1"/>
  <c r="J20" i="2"/>
  <c r="I20" i="2"/>
  <c r="H20" i="2"/>
  <c r="G20" i="2"/>
  <c r="F20" i="2"/>
  <c r="E20" i="2"/>
  <c r="D20" i="2"/>
  <c r="C20" i="2"/>
  <c r="B20" i="2"/>
  <c r="K20" i="2" s="1"/>
  <c r="K19" i="2"/>
  <c r="K18" i="2"/>
  <c r="K17" i="2"/>
  <c r="K16" i="2"/>
  <c r="K15" i="2"/>
  <c r="K14" i="2"/>
  <c r="K13" i="2"/>
  <c r="K12" i="2"/>
  <c r="K11" i="2"/>
  <c r="K10" i="2"/>
  <c r="K9" i="2"/>
  <c r="B19" i="1"/>
  <c r="C19" i="1"/>
  <c r="D19" i="1"/>
  <c r="E19" i="1"/>
  <c r="K8" i="1"/>
  <c r="K9" i="1"/>
  <c r="K10" i="1"/>
  <c r="K11" i="1"/>
  <c r="K12" i="1"/>
  <c r="K13" i="1"/>
  <c r="K14" i="1"/>
  <c r="K15" i="1"/>
  <c r="K16" i="1"/>
  <c r="K17" i="1"/>
  <c r="K18" i="1"/>
  <c r="K7" i="1"/>
  <c r="K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<sst xmlns="http://schemas.openxmlformats.org/spreadsheetml/2006/main" count="54" uniqueCount="51">
  <si>
    <t>Lizingo ir faktoringo portfelio ataskaita</t>
  </si>
  <si>
    <t xml:space="preserve">2019 m. IV ketv. </t>
  </si>
  <si>
    <t>Ataskaitinio laikotarpio pabaigai</t>
  </si>
  <si>
    <t>(tūkst. Eur)</t>
  </si>
  <si>
    <t xml:space="preserve">Luminor </t>
  </si>
  <si>
    <t>Citadele faktoringas ir lizingas</t>
  </si>
  <si>
    <t>SEB  bankas</t>
  </si>
  <si>
    <t>OP</t>
  </si>
  <si>
    <t xml:space="preserve">Swedbank grupės įmonės Lietuvoje </t>
  </si>
  <si>
    <t>UAB "SB lizingas"</t>
  </si>
  <si>
    <t>Šiaulių banko lizingas</t>
  </si>
  <si>
    <t>UniCredit Leasing Lietuvos filialas</t>
  </si>
  <si>
    <t>Medicinos bankas lizingas</t>
  </si>
  <si>
    <t>Iš viso</t>
  </si>
  <si>
    <t>Lizingo portfelis</t>
  </si>
  <si>
    <t>Atidėjimai lizingo portfeliui</t>
  </si>
  <si>
    <t>Užsienio lizingo portfelis (CB)</t>
  </si>
  <si>
    <t>Atidėjimai užsienio(CB) lizingo portfeliui</t>
  </si>
  <si>
    <t>Lizingo portfelis iš viso:</t>
  </si>
  <si>
    <t>Faktoringo portfelis</t>
  </si>
  <si>
    <t>Atidėjimai faktoringo portfeliui</t>
  </si>
  <si>
    <t>Užsienio faktoringo portfelis</t>
  </si>
  <si>
    <t>Atidėjimai užsienio faktoringo portfeliui</t>
  </si>
  <si>
    <t>Faktoringo portfelis iš viso:</t>
  </si>
  <si>
    <t>Atidėjimai faktoringo portfeliui iš viso</t>
  </si>
  <si>
    <t>Finansinis portfelis iš viso:</t>
  </si>
  <si>
    <t>Leasing and factoring portfolio statistics</t>
  </si>
  <si>
    <t>At the end of the reporting period</t>
  </si>
  <si>
    <t>(thousands EUR)</t>
  </si>
  <si>
    <t>2020 4Q</t>
  </si>
  <si>
    <t>Leasing portfolio</t>
  </si>
  <si>
    <t>Foreign leasing portfolio</t>
  </si>
  <si>
    <t>Total leasing portfolio:</t>
  </si>
  <si>
    <t>Factoring portfolio</t>
  </si>
  <si>
    <t>Foreign factoring portfolio</t>
  </si>
  <si>
    <t>Total factoring portfolio:</t>
  </si>
  <si>
    <t>Total financial portfolio:</t>
  </si>
  <si>
    <t>Total</t>
  </si>
  <si>
    <t>Citadele factoring and leasing</t>
  </si>
  <si>
    <t>SEB bank</t>
  </si>
  <si>
    <t>Swedbank group companies in Lithuania</t>
  </si>
  <si>
    <t>Šiaulių banko leasing</t>
  </si>
  <si>
    <t>UniCredit Leasing Lithuanian branch</t>
  </si>
  <si>
    <t>Medicinos bank leasing</t>
  </si>
  <si>
    <t>Provisions for leasing portfolio</t>
  </si>
  <si>
    <t>Provisions for foreign leasing portfolio</t>
  </si>
  <si>
    <t>Provisions for leasing portfolio total</t>
  </si>
  <si>
    <t>Atidėjimai lizingo portfeliui iš viso</t>
  </si>
  <si>
    <t>Provisions for factoring portfolio</t>
  </si>
  <si>
    <t>Provisions for foreign factoring portfolio</t>
  </si>
  <si>
    <t>Provisions for factoring portfolio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</si>
</sst>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8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/>
    </xf>
    <xf numFmtId="14" fontId="3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center" vertical="top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0" fillId="0" borderId="1" xfId="0" applyBorder="1"/>
    <xf numFmtId="3" fontId="2" fillId="0" borderId="0" xfId="0" applyNumberFormat="1" applyFont="1"/>
    <xf numFmtId="3" fontId="6" fillId="0" borderId="2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0" fillId="0" borderId="4" xfId="0" applyBorder="1"/>
    <xf numFmtId="0" fontId="0" fillId="0" borderId="2" xfId="0" applyBorder="1"/>
    <xf numFmtId="0" fontId="7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3" fontId="0" fillId="0" borderId="4" xfId="0" applyNumberFormat="1" applyBorder="1"/>
    <xf numFmtId="3" fontId="0" fillId="0" borderId="4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0" fillId="0" borderId="8" xfId="0" applyBorder="1"/>
    <xf numFmtId="3" fontId="2" fillId="0" borderId="4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9" xfId="0" applyNumberFormat="1" applyFont="1" applyBorder="1" applyProtection="1">
      <protection locked="0"/>
    </xf>
    <xf numFmtId="3" fontId="2" fillId="0" borderId="9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/>
    </xf>
    <xf numFmtId="3" fontId="0" fillId="0" borderId="7" xfId="0" applyNumberFormat="1" applyBorder="1"/>
    <xf numFmtId="0" fontId="6" fillId="0" borderId="3" xfId="0" applyFont="1" applyBorder="1"/>
    <xf numFmtId="0" fontId="2" fillId="0" borderId="3" xfId="0" applyFont="1" applyBorder="1"/>
    <xf numFmtId="3" fontId="0" fillId="0" borderId="10" xfId="0" applyNumberFormat="1" applyBorder="1"/>
    <xf numFmtId="3" fontId="6" fillId="2" borderId="5" xfId="0" applyNumberFormat="1" applyFont="1" applyFill="1" applyBorder="1" applyAlignment="1">
      <alignment horizontal="center" vertical="center" wrapText="1"/>
    </xf>
    <xf numFmtId="3" fontId="0" fillId="0" borderId="4" xfId="0" applyNumberFormat="1" applyFill="1" applyBorder="1"/>
    <xf numFmtId="0" fontId="2" fillId="0" borderId="1" xfId="0" applyFont="1" applyBorder="1"/>
    <xf numFmtId="3" fontId="8" fillId="0" borderId="4" xfId="0" applyNumberFormat="1" applyFont="1" applyBorder="1"/>
    <xf numFmtId="3" fontId="8" fillId="0" borderId="10" xfId="0" applyNumberFormat="1" applyFont="1" applyBorder="1"/>
    <xf numFmtId="3" fontId="8" fillId="0" borderId="7" xfId="0" applyNumberFormat="1" applyFont="1" applyBorder="1" applyAlignment="1">
      <alignment horizontal="right"/>
    </xf>
    <xf numFmtId="3" fontId="8" fillId="0" borderId="7" xfId="0" applyNumberFormat="1" applyFont="1" applyBorder="1"/>
    <xf numFmtId="0" fontId="8" fillId="0" borderId="4" xfId="0" applyFont="1" applyBorder="1"/>
    <xf numFmtId="3" fontId="8" fillId="0" borderId="4" xfId="0" applyNumberFormat="1" applyFont="1" applyFill="1" applyBorder="1"/>
    <xf numFmtId="3" fontId="8" fillId="0" borderId="4" xfId="0" applyNumberFormat="1" applyFont="1" applyBorder="1" applyAlignment="1">
      <alignment horizontal="right"/>
    </xf>
    <xf numFmtId="0" fontId="8" fillId="0" borderId="8" xfId="0" applyFont="1" applyBorder="1"/>
    <xf numFmtId="0" fontId="8" fillId="0" borderId="2" xfId="0" applyFont="1" applyBorder="1"/>
    <xf numFmtId="0" fontId="8" fillId="0" borderId="6" xfId="0" applyFont="1" applyBorder="1"/>
    <xf numFmtId="0" fontId="8" fillId="0" borderId="1" xfId="0" applyFont="1" applyBorder="1"/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B725B-2D56-4364-8526-D0BC9B538431}">
  <dimension ref="A1:L20"/>
  <sheetViews>
    <sheetView zoomScale="85" zoomScaleNormal="85" workbookViewId="0">
      <selection activeCell="A18" sqref="A18"/>
    </sheetView>
  </sheetViews>
  <sheetFormatPr defaultColWidth="9.26953125" defaultRowHeight="15.5" x14ac:dyDescent="0.35"/>
  <cols>
    <col min="1" max="1" width="38.08984375" style="2" customWidth="1"/>
    <col min="2" max="2" width="16" style="2" customWidth="1"/>
    <col min="3" max="3" width="15.90625" style="2" customWidth="1"/>
    <col min="4" max="4" width="14" style="2" customWidth="1"/>
    <col min="5" max="12" width="15.7265625" style="2" customWidth="1"/>
    <col min="13" max="16384" width="9.26953125" style="2"/>
  </cols>
  <sheetData>
    <row r="1" spans="1:12" ht="18.5" x14ac:dyDescent="0.45">
      <c r="A1" s="1" t="s">
        <v>0</v>
      </c>
    </row>
    <row r="2" spans="1:12" x14ac:dyDescent="0.35">
      <c r="A2" s="3"/>
    </row>
    <row r="3" spans="1:12" x14ac:dyDescent="0.35">
      <c r="A3" s="4" t="s">
        <v>1</v>
      </c>
    </row>
    <row r="4" spans="1:12" s="6" customFormat="1" x14ac:dyDescent="0.35">
      <c r="A4" s="5" t="s">
        <v>2</v>
      </c>
      <c r="B4" s="5"/>
      <c r="K4" s="7" t="s">
        <v>3</v>
      </c>
    </row>
    <row r="5" spans="1:12" x14ac:dyDescent="0.35">
      <c r="A5" s="8"/>
    </row>
    <row r="6" spans="1:12" ht="46.5" x14ac:dyDescent="0.35">
      <c r="A6" s="9"/>
      <c r="B6" s="38" t="s">
        <v>4</v>
      </c>
      <c r="C6" s="21" t="s">
        <v>5</v>
      </c>
      <c r="D6" s="21" t="s">
        <v>6</v>
      </c>
      <c r="E6" s="21" t="s">
        <v>7</v>
      </c>
      <c r="F6" s="10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11" t="s">
        <v>13</v>
      </c>
    </row>
    <row r="7" spans="1:12" x14ac:dyDescent="0.35">
      <c r="A7" s="35" t="s">
        <v>14</v>
      </c>
      <c r="B7" s="23">
        <v>573974</v>
      </c>
      <c r="C7" s="37">
        <v>94574</v>
      </c>
      <c r="D7" s="25">
        <v>776520</v>
      </c>
      <c r="E7" s="23">
        <v>447787</v>
      </c>
      <c r="F7" s="14">
        <v>485130</v>
      </c>
      <c r="G7" s="23">
        <v>44177.335009999602</v>
      </c>
      <c r="H7" s="34">
        <v>160726</v>
      </c>
      <c r="I7" s="23">
        <v>395331</v>
      </c>
      <c r="J7" s="23">
        <v>15875</v>
      </c>
      <c r="K7" s="15">
        <f>SUM(B7:J7)</f>
        <v>2994094.3350099996</v>
      </c>
      <c r="L7" s="14"/>
    </row>
    <row r="8" spans="1:12" x14ac:dyDescent="0.35">
      <c r="A8" s="36" t="s">
        <v>15</v>
      </c>
      <c r="B8" s="23">
        <v>-6889</v>
      </c>
      <c r="C8" s="37"/>
      <c r="D8" s="25"/>
      <c r="E8" s="23"/>
      <c r="F8" s="29"/>
      <c r="G8" s="27"/>
      <c r="H8" s="34"/>
      <c r="I8" s="19"/>
      <c r="J8" s="23"/>
      <c r="K8" s="15">
        <f t="shared" ref="K8:K18" si="0">SUM(B8:J8)</f>
        <v>-6889</v>
      </c>
      <c r="L8" s="14"/>
    </row>
    <row r="9" spans="1:12" x14ac:dyDescent="0.35">
      <c r="A9" s="35" t="s">
        <v>16</v>
      </c>
      <c r="B9" s="23">
        <v>25</v>
      </c>
      <c r="C9" s="37"/>
      <c r="D9" s="25">
        <v>7777</v>
      </c>
      <c r="E9" s="23"/>
      <c r="F9" s="29"/>
      <c r="G9" s="27"/>
      <c r="H9" s="34"/>
      <c r="I9" s="19"/>
      <c r="J9" s="23"/>
      <c r="K9" s="15">
        <f t="shared" si="0"/>
        <v>7802</v>
      </c>
      <c r="L9" s="14"/>
    </row>
    <row r="10" spans="1:12" x14ac:dyDescent="0.35">
      <c r="A10" s="36" t="s">
        <v>17</v>
      </c>
      <c r="B10" s="23"/>
      <c r="C10" s="37"/>
      <c r="D10" s="25"/>
      <c r="E10" s="23"/>
      <c r="F10" s="29"/>
      <c r="G10" s="27"/>
      <c r="H10" s="34"/>
      <c r="I10" s="19"/>
      <c r="J10" s="23"/>
      <c r="K10" s="15">
        <f t="shared" si="0"/>
        <v>0</v>
      </c>
      <c r="L10" s="14"/>
    </row>
    <row r="11" spans="1:12" x14ac:dyDescent="0.35">
      <c r="A11" s="35" t="s">
        <v>18</v>
      </c>
      <c r="B11" s="23">
        <v>573974</v>
      </c>
      <c r="C11" s="37">
        <v>94574</v>
      </c>
      <c r="D11" s="25">
        <v>784297</v>
      </c>
      <c r="E11" s="39">
        <v>447787</v>
      </c>
      <c r="F11" s="14">
        <v>485130</v>
      </c>
      <c r="G11" s="23">
        <v>44177.335009999602</v>
      </c>
      <c r="H11" s="34">
        <v>160726</v>
      </c>
      <c r="I11" s="23">
        <v>395331</v>
      </c>
      <c r="J11" s="23">
        <v>15875</v>
      </c>
      <c r="K11" s="15">
        <f t="shared" si="0"/>
        <v>3001871.3350099996</v>
      </c>
      <c r="L11" s="14"/>
    </row>
    <row r="12" spans="1:12" x14ac:dyDescent="0.35">
      <c r="A12" s="36" t="s">
        <v>47</v>
      </c>
      <c r="B12" s="23">
        <v>-6889</v>
      </c>
      <c r="C12" s="37"/>
      <c r="D12" s="24"/>
      <c r="E12" s="26"/>
      <c r="F12" s="29"/>
      <c r="G12" s="27"/>
      <c r="H12" s="34"/>
      <c r="I12" s="27"/>
      <c r="J12" s="23"/>
      <c r="K12" s="15">
        <f t="shared" si="0"/>
        <v>-6889</v>
      </c>
      <c r="L12" s="14"/>
    </row>
    <row r="13" spans="1:12" x14ac:dyDescent="0.35">
      <c r="A13" s="35" t="s">
        <v>19</v>
      </c>
      <c r="B13" s="23">
        <v>85658</v>
      </c>
      <c r="C13" s="37">
        <v>7192</v>
      </c>
      <c r="D13" s="24">
        <v>140307</v>
      </c>
      <c r="E13" s="20"/>
      <c r="F13" s="30">
        <v>104082</v>
      </c>
      <c r="G13" s="28"/>
      <c r="H13" s="34">
        <v>8739</v>
      </c>
      <c r="I13" s="28"/>
      <c r="J13" s="23">
        <v>674</v>
      </c>
      <c r="K13" s="15">
        <f t="shared" si="0"/>
        <v>346652</v>
      </c>
      <c r="L13" s="14"/>
    </row>
    <row r="14" spans="1:12" x14ac:dyDescent="0.35">
      <c r="A14" s="36" t="s">
        <v>20</v>
      </c>
      <c r="B14" s="23">
        <v>-53</v>
      </c>
      <c r="C14" s="37"/>
      <c r="D14" s="24"/>
      <c r="E14" s="20"/>
      <c r="F14" s="29"/>
      <c r="G14" s="27"/>
      <c r="H14" s="34"/>
      <c r="I14" s="27"/>
      <c r="J14" s="23"/>
      <c r="K14" s="15">
        <f t="shared" si="0"/>
        <v>-53</v>
      </c>
      <c r="L14" s="14"/>
    </row>
    <row r="15" spans="1:12" x14ac:dyDescent="0.35">
      <c r="A15" s="35" t="s">
        <v>21</v>
      </c>
      <c r="B15" s="23"/>
      <c r="C15" s="37"/>
      <c r="D15" s="24">
        <v>33398</v>
      </c>
      <c r="E15" s="20"/>
      <c r="F15" s="30">
        <v>62299</v>
      </c>
      <c r="G15" s="28"/>
      <c r="H15" s="34">
        <v>10682</v>
      </c>
      <c r="I15" s="28"/>
      <c r="J15" s="23">
        <v>86</v>
      </c>
      <c r="K15" s="15">
        <f t="shared" si="0"/>
        <v>106465</v>
      </c>
      <c r="L15" s="14"/>
    </row>
    <row r="16" spans="1:12" x14ac:dyDescent="0.35">
      <c r="A16" s="36" t="s">
        <v>22</v>
      </c>
      <c r="B16" s="23"/>
      <c r="C16" s="37"/>
      <c r="D16" s="24"/>
      <c r="E16" s="20"/>
      <c r="F16" s="29"/>
      <c r="G16" s="27"/>
      <c r="H16" s="34"/>
      <c r="I16" s="27"/>
      <c r="J16" s="23"/>
      <c r="K16" s="15">
        <f t="shared" si="0"/>
        <v>0</v>
      </c>
      <c r="L16" s="14"/>
    </row>
    <row r="17" spans="1:12" x14ac:dyDescent="0.35">
      <c r="A17" s="35" t="s">
        <v>23</v>
      </c>
      <c r="B17" s="23">
        <v>85658</v>
      </c>
      <c r="C17" s="37">
        <v>7192</v>
      </c>
      <c r="D17" s="24">
        <v>173705</v>
      </c>
      <c r="E17" s="20"/>
      <c r="F17" s="31">
        <v>166381</v>
      </c>
      <c r="G17" s="28"/>
      <c r="H17" s="34">
        <v>19421</v>
      </c>
      <c r="I17" s="28"/>
      <c r="J17" s="23">
        <v>760</v>
      </c>
      <c r="K17" s="15">
        <f t="shared" si="0"/>
        <v>453117</v>
      </c>
      <c r="L17" s="14"/>
    </row>
    <row r="18" spans="1:12" x14ac:dyDescent="0.35">
      <c r="A18" s="36" t="s">
        <v>24</v>
      </c>
      <c r="B18" s="23">
        <v>-53</v>
      </c>
      <c r="C18" s="26"/>
      <c r="D18" s="22"/>
      <c r="E18" s="13"/>
      <c r="F18" s="32"/>
      <c r="G18" s="28"/>
      <c r="H18" s="34"/>
      <c r="I18" s="28"/>
      <c r="J18" s="19"/>
      <c r="K18" s="15">
        <f t="shared" si="0"/>
        <v>-53</v>
      </c>
      <c r="L18" s="14"/>
    </row>
    <row r="19" spans="1:12" x14ac:dyDescent="0.35">
      <c r="A19" s="12" t="s">
        <v>25</v>
      </c>
      <c r="B19" s="33">
        <f>SUM(B11,B17)</f>
        <v>659632</v>
      </c>
      <c r="C19" s="16">
        <f>SUM(C11,C17)</f>
        <v>101766</v>
      </c>
      <c r="D19" s="16">
        <f>SUM(D11,D17)</f>
        <v>958002</v>
      </c>
      <c r="E19" s="16">
        <f>SUM(E11,E17)</f>
        <v>447787</v>
      </c>
      <c r="F19" s="16">
        <f t="shared" ref="E19:J19" si="1">SUM(F11,F17)</f>
        <v>651511</v>
      </c>
      <c r="G19" s="33">
        <f t="shared" si="1"/>
        <v>44177.335009999602</v>
      </c>
      <c r="H19" s="33">
        <f t="shared" si="1"/>
        <v>180147</v>
      </c>
      <c r="I19" s="33">
        <f t="shared" si="1"/>
        <v>395331</v>
      </c>
      <c r="J19" s="33">
        <f t="shared" si="1"/>
        <v>16635</v>
      </c>
      <c r="K19" s="15">
        <f>SUM(B19:J19)</f>
        <v>3454988.3350099996</v>
      </c>
      <c r="L19" s="14"/>
    </row>
    <row r="20" spans="1:12" x14ac:dyDescent="0.35">
      <c r="B20" s="17"/>
      <c r="C20" s="17"/>
      <c r="D20" s="17"/>
      <c r="E20" s="17"/>
      <c r="F20" s="18"/>
      <c r="G20" s="18"/>
      <c r="H20" s="18"/>
      <c r="I20" s="18"/>
      <c r="K20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0B207-AB3F-4D6B-AEBC-4E0011790655}">
  <dimension ref="A2:K21"/>
  <sheetViews>
    <sheetView tabSelected="1" zoomScale="70" zoomScaleNormal="70" workbookViewId="0">
      <selection activeCell="E7" sqref="E7"/>
    </sheetView>
  </sheetViews>
  <sheetFormatPr defaultRowHeight="14.5" x14ac:dyDescent="0.35"/>
  <cols>
    <col min="1" max="1" width="40.36328125" customWidth="1"/>
    <col min="2" max="2" width="16" customWidth="1"/>
    <col min="3" max="3" width="19.90625" customWidth="1"/>
    <col min="4" max="4" width="14" customWidth="1"/>
    <col min="5" max="5" width="15.7265625" customWidth="1"/>
    <col min="6" max="6" width="20" customWidth="1"/>
    <col min="7" max="8" width="15.7265625" customWidth="1"/>
    <col min="9" max="9" width="20.81640625" customWidth="1"/>
    <col min="10" max="10" width="17.6328125" customWidth="1"/>
    <col min="11" max="11" width="15.7265625" customWidth="1"/>
  </cols>
  <sheetData>
    <row r="2" spans="1:11" ht="15.5" x14ac:dyDescent="0.35">
      <c r="A2" s="52" t="s">
        <v>26</v>
      </c>
      <c r="B2" s="2"/>
    </row>
    <row r="3" spans="1:11" ht="15.5" x14ac:dyDescent="0.35">
      <c r="A3" s="3"/>
      <c r="B3" s="2"/>
    </row>
    <row r="4" spans="1:11" ht="15.5" x14ac:dyDescent="0.35">
      <c r="A4" s="4" t="s">
        <v>29</v>
      </c>
      <c r="B4" s="2"/>
    </row>
    <row r="5" spans="1:11" ht="15.5" x14ac:dyDescent="0.35">
      <c r="A5" s="5" t="s">
        <v>27</v>
      </c>
      <c r="K5" s="7" t="s">
        <v>28</v>
      </c>
    </row>
    <row r="6" spans="1:11" ht="15.5" x14ac:dyDescent="0.35">
      <c r="A6" s="5"/>
      <c r="B6" s="7"/>
    </row>
    <row r="7" spans="1:11" ht="46.5" x14ac:dyDescent="0.35">
      <c r="A7" s="9"/>
      <c r="B7" s="38" t="s">
        <v>4</v>
      </c>
      <c r="C7" s="21" t="s">
        <v>38</v>
      </c>
      <c r="D7" s="21" t="s">
        <v>39</v>
      </c>
      <c r="E7" s="21" t="s">
        <v>7</v>
      </c>
      <c r="F7" s="10" t="s">
        <v>40</v>
      </c>
      <c r="G7" s="21" t="s">
        <v>9</v>
      </c>
      <c r="H7" s="21" t="s">
        <v>41</v>
      </c>
      <c r="I7" s="21" t="s">
        <v>42</v>
      </c>
      <c r="J7" s="21" t="s">
        <v>43</v>
      </c>
      <c r="K7" s="11" t="s">
        <v>37</v>
      </c>
    </row>
    <row r="8" spans="1:11" ht="15.5" x14ac:dyDescent="0.35">
      <c r="A8" s="12" t="s">
        <v>30</v>
      </c>
      <c r="B8" s="41">
        <v>573974</v>
      </c>
      <c r="C8" s="42">
        <v>94574</v>
      </c>
      <c r="D8" s="43">
        <v>776520</v>
      </c>
      <c r="E8" s="41">
        <v>447787</v>
      </c>
      <c r="F8" s="14">
        <v>485130</v>
      </c>
      <c r="G8" s="41">
        <v>44177.335009999602</v>
      </c>
      <c r="H8" s="44">
        <v>160726</v>
      </c>
      <c r="I8" s="41">
        <v>395331</v>
      </c>
      <c r="J8" s="41">
        <v>15875</v>
      </c>
      <c r="K8" s="15">
        <f>SUM(B8:J8)</f>
        <v>2994094.3350099996</v>
      </c>
    </row>
    <row r="9" spans="1:11" ht="15.5" x14ac:dyDescent="0.35">
      <c r="A9" s="40" t="s">
        <v>44</v>
      </c>
      <c r="B9" s="41">
        <v>-6889</v>
      </c>
      <c r="C9" s="42"/>
      <c r="D9" s="43"/>
      <c r="E9" s="41"/>
      <c r="F9" s="29"/>
      <c r="G9" s="27"/>
      <c r="H9" s="44"/>
      <c r="I9" s="45"/>
      <c r="J9" s="41"/>
      <c r="K9" s="15">
        <f t="shared" ref="K9:K19" si="0">SUM(B9:J9)</f>
        <v>-6889</v>
      </c>
    </row>
    <row r="10" spans="1:11" ht="15.5" x14ac:dyDescent="0.35">
      <c r="A10" s="12" t="s">
        <v>31</v>
      </c>
      <c r="B10" s="41">
        <v>25</v>
      </c>
      <c r="C10" s="42"/>
      <c r="D10" s="43">
        <v>7777</v>
      </c>
      <c r="E10" s="41"/>
      <c r="F10" s="29"/>
      <c r="G10" s="27"/>
      <c r="H10" s="44"/>
      <c r="I10" s="45"/>
      <c r="J10" s="41"/>
      <c r="K10" s="15">
        <f t="shared" si="0"/>
        <v>7802</v>
      </c>
    </row>
    <row r="11" spans="1:11" ht="15.5" x14ac:dyDescent="0.35">
      <c r="A11" s="40" t="s">
        <v>45</v>
      </c>
      <c r="B11" s="41"/>
      <c r="C11" s="42"/>
      <c r="D11" s="43"/>
      <c r="E11" s="41"/>
      <c r="F11" s="29"/>
      <c r="G11" s="27"/>
      <c r="H11" s="44"/>
      <c r="I11" s="45"/>
      <c r="J11" s="41"/>
      <c r="K11" s="15">
        <f t="shared" si="0"/>
        <v>0</v>
      </c>
    </row>
    <row r="12" spans="1:11" ht="15.5" x14ac:dyDescent="0.35">
      <c r="A12" s="12" t="s">
        <v>32</v>
      </c>
      <c r="B12" s="41">
        <v>573974</v>
      </c>
      <c r="C12" s="42">
        <v>94574</v>
      </c>
      <c r="D12" s="43">
        <v>784297</v>
      </c>
      <c r="E12" s="46">
        <v>447787</v>
      </c>
      <c r="F12" s="14">
        <v>485130</v>
      </c>
      <c r="G12" s="41">
        <v>44177.335009999602</v>
      </c>
      <c r="H12" s="44">
        <v>160726</v>
      </c>
      <c r="I12" s="41">
        <v>395331</v>
      </c>
      <c r="J12" s="41">
        <v>15875</v>
      </c>
      <c r="K12" s="15">
        <f t="shared" si="0"/>
        <v>3001871.3350099996</v>
      </c>
    </row>
    <row r="13" spans="1:11" ht="15.5" x14ac:dyDescent="0.35">
      <c r="A13" s="40" t="s">
        <v>46</v>
      </c>
      <c r="B13" s="41">
        <v>-6889</v>
      </c>
      <c r="C13" s="42"/>
      <c r="D13" s="47"/>
      <c r="E13" s="48"/>
      <c r="F13" s="29"/>
      <c r="G13" s="27"/>
      <c r="H13" s="44"/>
      <c r="I13" s="27"/>
      <c r="J13" s="41"/>
      <c r="K13" s="15">
        <f t="shared" si="0"/>
        <v>-6889</v>
      </c>
    </row>
    <row r="14" spans="1:11" ht="15.5" x14ac:dyDescent="0.35">
      <c r="A14" s="12" t="s">
        <v>33</v>
      </c>
      <c r="B14" s="41">
        <v>85658</v>
      </c>
      <c r="C14" s="42">
        <v>7192</v>
      </c>
      <c r="D14" s="47">
        <v>140307</v>
      </c>
      <c r="E14" s="49"/>
      <c r="F14" s="30">
        <v>104082</v>
      </c>
      <c r="G14" s="28"/>
      <c r="H14" s="44">
        <v>8739</v>
      </c>
      <c r="I14" s="28"/>
      <c r="J14" s="41">
        <v>674</v>
      </c>
      <c r="K14" s="15">
        <f t="shared" si="0"/>
        <v>346652</v>
      </c>
    </row>
    <row r="15" spans="1:11" ht="15.5" x14ac:dyDescent="0.35">
      <c r="A15" s="40" t="s">
        <v>48</v>
      </c>
      <c r="B15" s="41">
        <v>-53</v>
      </c>
      <c r="C15" s="42"/>
      <c r="D15" s="47"/>
      <c r="E15" s="49"/>
      <c r="F15" s="29"/>
      <c r="G15" s="27"/>
      <c r="H15" s="44"/>
      <c r="I15" s="27"/>
      <c r="J15" s="41"/>
      <c r="K15" s="15">
        <f t="shared" si="0"/>
        <v>-53</v>
      </c>
    </row>
    <row r="16" spans="1:11" ht="15.5" x14ac:dyDescent="0.35">
      <c r="A16" s="12" t="s">
        <v>34</v>
      </c>
      <c r="B16" s="41"/>
      <c r="C16" s="42"/>
      <c r="D16" s="47">
        <v>33398</v>
      </c>
      <c r="E16" s="49"/>
      <c r="F16" s="30">
        <v>62299</v>
      </c>
      <c r="G16" s="28"/>
      <c r="H16" s="44">
        <v>10682</v>
      </c>
      <c r="I16" s="28"/>
      <c r="J16" s="41">
        <v>86</v>
      </c>
      <c r="K16" s="15">
        <f t="shared" si="0"/>
        <v>106465</v>
      </c>
    </row>
    <row r="17" spans="1:11" ht="15.5" x14ac:dyDescent="0.35">
      <c r="A17" s="40" t="s">
        <v>49</v>
      </c>
      <c r="B17" s="41"/>
      <c r="C17" s="42"/>
      <c r="D17" s="47"/>
      <c r="E17" s="49"/>
      <c r="F17" s="29"/>
      <c r="G17" s="27"/>
      <c r="H17" s="44"/>
      <c r="I17" s="27"/>
      <c r="J17" s="41"/>
      <c r="K17" s="15">
        <f t="shared" si="0"/>
        <v>0</v>
      </c>
    </row>
    <row r="18" spans="1:11" ht="15.5" x14ac:dyDescent="0.35">
      <c r="A18" s="12" t="s">
        <v>35</v>
      </c>
      <c r="B18" s="41">
        <v>85658</v>
      </c>
      <c r="C18" s="42">
        <v>7192</v>
      </c>
      <c r="D18" s="47">
        <v>173705</v>
      </c>
      <c r="E18" s="49"/>
      <c r="F18" s="31">
        <v>166381</v>
      </c>
      <c r="G18" s="28"/>
      <c r="H18" s="44">
        <v>19421</v>
      </c>
      <c r="I18" s="28"/>
      <c r="J18" s="41">
        <v>760</v>
      </c>
      <c r="K18" s="15">
        <f t="shared" si="0"/>
        <v>453117</v>
      </c>
    </row>
    <row r="19" spans="1:11" ht="15.5" x14ac:dyDescent="0.35">
      <c r="A19" s="40" t="s">
        <v>50</v>
      </c>
      <c r="B19" s="41">
        <v>-53</v>
      </c>
      <c r="C19" s="48"/>
      <c r="D19" s="50"/>
      <c r="E19" s="51"/>
      <c r="F19" s="32"/>
      <c r="G19" s="28"/>
      <c r="H19" s="44"/>
      <c r="I19" s="28"/>
      <c r="J19" s="45"/>
      <c r="K19" s="15">
        <f t="shared" si="0"/>
        <v>-53</v>
      </c>
    </row>
    <row r="20" spans="1:11" ht="15.5" x14ac:dyDescent="0.35">
      <c r="A20" s="12" t="s">
        <v>36</v>
      </c>
      <c r="B20" s="33">
        <f>SUM(B12,B18)</f>
        <v>659632</v>
      </c>
      <c r="C20" s="16">
        <f>SUM(C12,C18)</f>
        <v>101766</v>
      </c>
      <c r="D20" s="16">
        <f>SUM(D12,D18)</f>
        <v>958002</v>
      </c>
      <c r="E20" s="16">
        <f>SUM(E12,E18)</f>
        <v>447787</v>
      </c>
      <c r="F20" s="16">
        <f t="shared" ref="F20:K20" si="1">SUM(F12,F18)</f>
        <v>651511</v>
      </c>
      <c r="G20" s="33">
        <f t="shared" si="1"/>
        <v>44177.335009999602</v>
      </c>
      <c r="H20" s="33">
        <f t="shared" si="1"/>
        <v>180147</v>
      </c>
      <c r="I20" s="33">
        <f t="shared" si="1"/>
        <v>395331</v>
      </c>
      <c r="J20" s="33">
        <f t="shared" si="1"/>
        <v>16635</v>
      </c>
      <c r="K20" s="15">
        <f>SUM(B20:J20)</f>
        <v>3454988.3350099996</v>
      </c>
    </row>
    <row r="21" spans="1:11" ht="15.5" x14ac:dyDescent="0.35">
      <c r="A21" s="2"/>
      <c r="B21" s="18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7C1E98-B82E-4F8C-948D-152F3510090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EFDF033-1E1C-43FB-865A-AF30FB2730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78173E-3F98-4F51-B91A-832A1A39C4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Audra</dc:creator>
  <cp:keywords/>
  <dc:description/>
  <cp:lastModifiedBy>Valeriya Kuznetsova</cp:lastModifiedBy>
  <cp:revision/>
  <dcterms:created xsi:type="dcterms:W3CDTF">2020-04-28T13:21:51Z</dcterms:created>
  <dcterms:modified xsi:type="dcterms:W3CDTF">2021-01-04T17:04:38Z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