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<sst xmlns="http://schemas.openxmlformats.org/spreadsheetml/2006/main" count="168" uniqueCount="52">
  <si>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</si>
  <si>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</si>
  <si>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</si>
  <si>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</si>
  <si>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</si>
  <si>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</si>
  <si>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</si>
  <si>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</si>
  <si>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</si>
  <si>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</si>
  <si>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</si>
  <si>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</si>
  <si>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</si>
  <si>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</si>
  <si>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</si>
  <si>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</si>
  <si>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</si>
  <si>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</si>
  <si>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</si>
  <si>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</si>
  <si>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</si>
  <si>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</si>
  <si>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</si>
  <si>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</si>
  <si>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</si>
  <si>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</si>
  <si>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</si>
  <si>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</si>
  <si>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</si>
  <si>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</si>
  <si>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</si>
  <si>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</si>
  <si>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</si>
  <si>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</si>
  <si>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</si>
  <si>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</si>
  <si>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</si>
  <si>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</si>
  <si>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</si>
  <si>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</si>
  <si>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</si>
  <si>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</si>
  <si>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</si>
  <si>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</si>
  <si>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</si>
  <si>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</si>
  <si>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</si>
  <si>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</si>
  <si>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</si>
  <si>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kovo  mėn. pab.</t>
  </si>
  <si>
    <t xml:space="preserve">  </t>
  </si>
  <si>
    <t>March, 2013 (number - end of period)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</si>
</sst>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10" xfId="57" applyNumberFormat="1" applyFont="1" applyFill="1" applyBorder="1" applyAlignment="1">
      <alignment horizontal="right" vertical="center"/>
      <protection/>
    </xf>
    <xf numFmtId="0" fontId="8" fillId="33" borderId="10" xfId="57" applyFont="1" applyFill="1" applyBorder="1" applyAlignment="1">
      <alignment horizontal="right" vertical="center"/>
      <protection/>
    </xf>
    <xf numFmtId="3" fontId="8" fillId="33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8" fillId="33" borderId="13" xfId="57" applyNumberFormat="1" applyFont="1" applyFill="1" applyBorder="1" applyAlignment="1">
      <alignment horizontal="right" vertical="center"/>
      <protection/>
    </xf>
    <xf numFmtId="0" fontId="8" fillId="33" borderId="15" xfId="57" applyFont="1" applyFill="1" applyBorder="1" applyAlignment="1">
      <alignment horizontal="right" vertical="center"/>
      <protection/>
    </xf>
    <xf numFmtId="0" fontId="8" fillId="33" borderId="14" xfId="57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8" fontId="8" fillId="0" borderId="10" xfId="42" applyNumberFormat="1" applyFont="1" applyFill="1" applyBorder="1" applyAlignment="1">
      <alignment horizontal="right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27" fillId="33" borderId="10" xfId="57" applyNumberFormat="1" applyFont="1" applyFill="1" applyBorder="1" applyAlignment="1">
      <alignment horizontal="right" vertical="center"/>
      <protection/>
    </xf>
    <xf numFmtId="3" fontId="2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78" fontId="27" fillId="0" borderId="1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27" sqref="Q27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42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3"/>
      <c r="W1" s="13"/>
      <c r="Y1" s="4" t="s">
        <v>42</v>
      </c>
    </row>
    <row r="2" spans="1:23" s="4" customFormat="1" ht="20.25">
      <c r="A2" s="43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3"/>
      <c r="W2" s="13"/>
    </row>
    <row r="3" spans="1:23" s="4" customFormat="1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13"/>
      <c r="U3" s="13"/>
      <c r="V3" s="13"/>
      <c r="W3" s="13"/>
    </row>
    <row r="4" spans="1:43" s="4" customFormat="1" ht="42.75" customHeight="1">
      <c r="A4" s="12"/>
      <c r="B4" s="48" t="s">
        <v>21</v>
      </c>
      <c r="C4" s="48"/>
      <c r="D4" s="48" t="s">
        <v>41</v>
      </c>
      <c r="E4" s="48"/>
      <c r="F4" s="48" t="s">
        <v>15</v>
      </c>
      <c r="G4" s="48"/>
      <c r="H4" s="52" t="s">
        <v>16</v>
      </c>
      <c r="I4" s="52"/>
      <c r="J4" s="48" t="s">
        <v>38</v>
      </c>
      <c r="K4" s="48"/>
      <c r="L4" s="48" t="s">
        <v>20</v>
      </c>
      <c r="M4" s="51"/>
      <c r="N4" s="48" t="s">
        <v>37</v>
      </c>
      <c r="O4" s="48"/>
      <c r="P4" s="59" t="s">
        <v>17</v>
      </c>
      <c r="Q4" s="48"/>
      <c r="R4" s="57" t="s">
        <v>19</v>
      </c>
      <c r="S4" s="57"/>
      <c r="T4" s="48" t="s">
        <v>18</v>
      </c>
      <c r="U4" s="48"/>
      <c r="V4" s="48" t="s">
        <v>39</v>
      </c>
      <c r="W4" s="48"/>
      <c r="Y4" s="6"/>
      <c r="AQ4" s="2"/>
    </row>
    <row r="5" spans="1:43" s="4" customFormat="1" ht="20.25">
      <c r="A5" s="34" t="s">
        <v>47</v>
      </c>
      <c r="B5" s="16" t="s">
        <v>8</v>
      </c>
      <c r="C5" s="17" t="s">
        <v>4</v>
      </c>
      <c r="D5" s="16" t="s">
        <v>8</v>
      </c>
      <c r="E5" s="17" t="s">
        <v>4</v>
      </c>
      <c r="F5" s="16" t="s">
        <v>8</v>
      </c>
      <c r="G5" s="17" t="s">
        <v>4</v>
      </c>
      <c r="H5" s="16" t="s">
        <v>8</v>
      </c>
      <c r="I5" s="17" t="s">
        <v>4</v>
      </c>
      <c r="J5" s="16" t="s">
        <v>8</v>
      </c>
      <c r="K5" s="17" t="s">
        <v>4</v>
      </c>
      <c r="L5" s="16" t="s">
        <v>8</v>
      </c>
      <c r="M5" s="18" t="s">
        <v>4</v>
      </c>
      <c r="N5" s="16" t="s">
        <v>8</v>
      </c>
      <c r="O5" s="17" t="s">
        <v>4</v>
      </c>
      <c r="P5" s="19" t="s">
        <v>8</v>
      </c>
      <c r="Q5" s="17" t="s">
        <v>4</v>
      </c>
      <c r="R5" s="16" t="s">
        <v>8</v>
      </c>
      <c r="S5" s="17" t="s">
        <v>4</v>
      </c>
      <c r="T5" s="16" t="s">
        <v>8</v>
      </c>
      <c r="U5" s="17" t="s">
        <v>4</v>
      </c>
      <c r="V5" s="16" t="s">
        <v>8</v>
      </c>
      <c r="W5" s="17" t="s">
        <v>4</v>
      </c>
      <c r="Y5" s="6"/>
      <c r="AQ5" s="2"/>
    </row>
    <row r="6" spans="1:71" s="5" customFormat="1" ht="18" customHeight="1">
      <c r="A6" s="20" t="s">
        <v>9</v>
      </c>
      <c r="B6" s="67">
        <v>66938</v>
      </c>
      <c r="C6" s="79">
        <v>48178</v>
      </c>
      <c r="D6" s="45">
        <v>476225</v>
      </c>
      <c r="E6" s="54">
        <v>394002</v>
      </c>
      <c r="F6" s="84">
        <v>0</v>
      </c>
      <c r="G6" s="85">
        <v>0</v>
      </c>
      <c r="H6" s="67">
        <v>56844</v>
      </c>
      <c r="I6" s="67">
        <v>36979</v>
      </c>
      <c r="J6" s="67">
        <v>12657</v>
      </c>
      <c r="K6" s="67">
        <v>9203.1</v>
      </c>
      <c r="L6" s="69">
        <v>906039</v>
      </c>
      <c r="M6" s="70">
        <v>854345</v>
      </c>
      <c r="N6" s="69">
        <v>1690869</v>
      </c>
      <c r="O6" s="69">
        <v>1256517.8656799993</v>
      </c>
      <c r="P6" s="69">
        <v>70062</v>
      </c>
      <c r="Q6" s="73">
        <v>42479</v>
      </c>
      <c r="R6" s="69">
        <v>0</v>
      </c>
      <c r="S6" s="70">
        <v>0</v>
      </c>
      <c r="T6" s="36"/>
      <c r="U6" s="49"/>
      <c r="V6" s="84">
        <f>T6+R6+P6+N6+L6+J6+H6+F6+D6+B6</f>
        <v>3279634</v>
      </c>
      <c r="W6" s="85">
        <f>U6+S6+Q6+O6+M6+K6+I6+G6+E6+C6</f>
        <v>2641703.9656799994</v>
      </c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5" customFormat="1" ht="18" customHeight="1">
      <c r="A7" s="20" t="s">
        <v>10</v>
      </c>
      <c r="B7" s="68">
        <v>0</v>
      </c>
      <c r="C7" s="80"/>
      <c r="D7" s="45">
        <v>21621</v>
      </c>
      <c r="E7" s="56"/>
      <c r="F7" s="84">
        <v>0</v>
      </c>
      <c r="G7" s="85"/>
      <c r="H7" s="67">
        <v>0</v>
      </c>
      <c r="I7" s="67">
        <v>0</v>
      </c>
      <c r="J7" s="71">
        <v>0</v>
      </c>
      <c r="K7" s="71">
        <v>0</v>
      </c>
      <c r="L7" s="69">
        <v>0</v>
      </c>
      <c r="M7" s="70"/>
      <c r="N7" s="69">
        <v>7929</v>
      </c>
      <c r="O7" s="69">
        <v>0</v>
      </c>
      <c r="P7" s="69">
        <v>333</v>
      </c>
      <c r="Q7" s="74"/>
      <c r="R7" s="69">
        <v>0</v>
      </c>
      <c r="S7" s="70"/>
      <c r="T7" s="36"/>
      <c r="U7" s="50"/>
      <c r="V7" s="84">
        <f aca="true" t="shared" si="0" ref="V7:V14">T7+R7+P7+N7+L7+J7+H7+F7+D7+B7</f>
        <v>29883</v>
      </c>
      <c r="W7" s="85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5" customFormat="1" ht="18" customHeight="1">
      <c r="A8" s="20" t="s">
        <v>11</v>
      </c>
      <c r="B8" s="67">
        <v>2044</v>
      </c>
      <c r="C8" s="67">
        <v>2359</v>
      </c>
      <c r="D8" s="45">
        <v>11518</v>
      </c>
      <c r="E8" s="45">
        <v>37729</v>
      </c>
      <c r="F8" s="84">
        <v>0</v>
      </c>
      <c r="G8" s="84">
        <v>0</v>
      </c>
      <c r="H8" s="67">
        <v>0</v>
      </c>
      <c r="I8" s="67">
        <v>0</v>
      </c>
      <c r="J8" s="67">
        <v>0</v>
      </c>
      <c r="K8" s="67">
        <v>0</v>
      </c>
      <c r="L8" s="69">
        <v>43962</v>
      </c>
      <c r="M8" s="69">
        <v>41954</v>
      </c>
      <c r="N8" s="69">
        <v>21851</v>
      </c>
      <c r="O8" s="69">
        <v>42905.23605</v>
      </c>
      <c r="P8" s="69">
        <v>0</v>
      </c>
      <c r="Q8" s="69">
        <v>0</v>
      </c>
      <c r="R8" s="69">
        <v>0</v>
      </c>
      <c r="S8" s="69">
        <v>0</v>
      </c>
      <c r="T8" s="36"/>
      <c r="U8" s="36"/>
      <c r="V8" s="84">
        <f t="shared" si="0"/>
        <v>79375</v>
      </c>
      <c r="W8" s="84">
        <f>U8+S8+Q8+O8+M8+K8+I8+G8+E8+C8</f>
        <v>124947.23605</v>
      </c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2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5" customFormat="1" ht="18" customHeight="1">
      <c r="A9" s="20" t="s">
        <v>12</v>
      </c>
      <c r="B9" s="67">
        <v>11807</v>
      </c>
      <c r="C9" s="79">
        <v>11908</v>
      </c>
      <c r="D9" s="45">
        <v>40655</v>
      </c>
      <c r="E9" s="54">
        <v>27410</v>
      </c>
      <c r="F9" s="84">
        <v>0</v>
      </c>
      <c r="G9" s="85">
        <v>0</v>
      </c>
      <c r="H9" s="67">
        <v>12092</v>
      </c>
      <c r="I9" s="67">
        <v>8195</v>
      </c>
      <c r="J9" s="67">
        <f>+J10+J11+J12</f>
        <v>22887</v>
      </c>
      <c r="K9" s="67">
        <f>+K11+K12</f>
        <v>13538.380000000001</v>
      </c>
      <c r="L9" s="69">
        <v>88271</v>
      </c>
      <c r="M9" s="70">
        <v>45858</v>
      </c>
      <c r="N9" s="69">
        <f>SUM(N10:N12)</f>
        <v>183596</v>
      </c>
      <c r="O9" s="69">
        <f>SUM(O10:O12)</f>
        <v>130812.53107999997</v>
      </c>
      <c r="P9" s="69">
        <v>6426</v>
      </c>
      <c r="Q9" s="73">
        <v>4912</v>
      </c>
      <c r="R9" s="69">
        <v>179</v>
      </c>
      <c r="S9" s="70">
        <v>0</v>
      </c>
      <c r="T9" s="36"/>
      <c r="U9" s="49"/>
      <c r="V9" s="84">
        <f t="shared" si="0"/>
        <v>365913</v>
      </c>
      <c r="W9" s="85">
        <f>U9+S9+Q9+O9+M9+K9+I9+G9+E9+C9</f>
        <v>242633.91108</v>
      </c>
      <c r="X9" s="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2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5" customFormat="1" ht="18" customHeight="1">
      <c r="A10" s="20" t="s">
        <v>14</v>
      </c>
      <c r="B10" s="67">
        <v>1315</v>
      </c>
      <c r="C10" s="81"/>
      <c r="D10" s="46">
        <v>0</v>
      </c>
      <c r="E10" s="55"/>
      <c r="F10" s="84">
        <v>0</v>
      </c>
      <c r="G10" s="85"/>
      <c r="H10" s="67"/>
      <c r="I10" s="67">
        <v>0</v>
      </c>
      <c r="J10" s="67">
        <v>0</v>
      </c>
      <c r="K10" s="67">
        <v>0</v>
      </c>
      <c r="L10" s="69">
        <v>12512</v>
      </c>
      <c r="M10" s="70"/>
      <c r="N10" s="69">
        <v>41754</v>
      </c>
      <c r="O10" s="69">
        <v>5474.2746499999985</v>
      </c>
      <c r="P10" s="69">
        <v>863</v>
      </c>
      <c r="Q10" s="75"/>
      <c r="R10" s="69">
        <v>0</v>
      </c>
      <c r="S10" s="70"/>
      <c r="T10" s="36"/>
      <c r="U10" s="53"/>
      <c r="V10" s="84">
        <f t="shared" si="0"/>
        <v>56444</v>
      </c>
      <c r="W10" s="8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5" customFormat="1" ht="18" customHeight="1">
      <c r="A11" s="20" t="s">
        <v>13</v>
      </c>
      <c r="B11" s="67">
        <v>8733</v>
      </c>
      <c r="C11" s="80"/>
      <c r="D11" s="45">
        <v>35861</v>
      </c>
      <c r="E11" s="56"/>
      <c r="F11" s="84">
        <v>0</v>
      </c>
      <c r="G11" s="85"/>
      <c r="H11" s="67">
        <f>+H9</f>
        <v>12092</v>
      </c>
      <c r="I11" s="67">
        <f>+I9</f>
        <v>8195</v>
      </c>
      <c r="J11" s="71">
        <f>20678+1878</f>
        <v>22556</v>
      </c>
      <c r="K11" s="71">
        <v>11500.1</v>
      </c>
      <c r="L11" s="69">
        <v>66266</v>
      </c>
      <c r="M11" s="70"/>
      <c r="N11" s="69">
        <v>120042</v>
      </c>
      <c r="O11" s="69">
        <v>62460.57334999999</v>
      </c>
      <c r="P11" s="69">
        <v>3815</v>
      </c>
      <c r="Q11" s="74"/>
      <c r="R11" s="69">
        <v>0</v>
      </c>
      <c r="S11" s="70"/>
      <c r="T11" s="36"/>
      <c r="U11" s="50"/>
      <c r="V11" s="84">
        <f t="shared" si="0"/>
        <v>269365</v>
      </c>
      <c r="W11" s="8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5" customFormat="1" ht="18" customHeight="1">
      <c r="A12" s="20" t="s">
        <v>11</v>
      </c>
      <c r="B12" s="67">
        <v>1759</v>
      </c>
      <c r="C12" s="67">
        <v>1750</v>
      </c>
      <c r="D12" s="45">
        <v>4794</v>
      </c>
      <c r="E12" s="45">
        <v>10214</v>
      </c>
      <c r="F12" s="84">
        <v>0</v>
      </c>
      <c r="G12" s="84">
        <v>0</v>
      </c>
      <c r="H12" s="67">
        <v>0</v>
      </c>
      <c r="I12" s="68">
        <v>0</v>
      </c>
      <c r="J12" s="67">
        <v>331</v>
      </c>
      <c r="K12" s="67">
        <v>2038.28</v>
      </c>
      <c r="L12" s="69">
        <v>9493</v>
      </c>
      <c r="M12" s="76">
        <v>11568</v>
      </c>
      <c r="N12" s="69">
        <v>21800</v>
      </c>
      <c r="O12" s="69">
        <v>62877.68307999999</v>
      </c>
      <c r="P12" s="69">
        <v>1748</v>
      </c>
      <c r="Q12" s="69">
        <v>2843</v>
      </c>
      <c r="R12" s="69">
        <v>179</v>
      </c>
      <c r="S12" s="69">
        <v>279</v>
      </c>
      <c r="T12" s="36"/>
      <c r="U12" s="36"/>
      <c r="V12" s="84">
        <f t="shared" si="0"/>
        <v>40104</v>
      </c>
      <c r="W12" s="84">
        <f>U12+S12+Q12+O12+M12+K12+I12+G12+E12+C12</f>
        <v>91569.96307999999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5" customFormat="1" ht="18" customHeight="1">
      <c r="A13" s="20" t="s">
        <v>2</v>
      </c>
      <c r="B13" s="68">
        <v>0</v>
      </c>
      <c r="C13" s="68">
        <v>0</v>
      </c>
      <c r="D13" s="46">
        <v>0</v>
      </c>
      <c r="E13" s="46">
        <v>0</v>
      </c>
      <c r="F13" s="84">
        <v>0</v>
      </c>
      <c r="G13" s="84">
        <v>0</v>
      </c>
      <c r="H13" s="67">
        <v>0</v>
      </c>
      <c r="I13" s="68">
        <v>0</v>
      </c>
      <c r="J13" s="67">
        <v>0</v>
      </c>
      <c r="K13" s="67">
        <v>0</v>
      </c>
      <c r="L13" s="76">
        <v>0</v>
      </c>
      <c r="M13" s="77">
        <v>0</v>
      </c>
      <c r="N13" s="72">
        <v>0</v>
      </c>
      <c r="O13" s="72">
        <v>0</v>
      </c>
      <c r="P13" s="69">
        <v>0</v>
      </c>
      <c r="Q13" s="69">
        <v>0</v>
      </c>
      <c r="R13" s="69">
        <v>0</v>
      </c>
      <c r="S13" s="69">
        <v>0</v>
      </c>
      <c r="T13" s="36"/>
      <c r="U13" s="36"/>
      <c r="V13" s="84">
        <f t="shared" si="0"/>
        <v>0</v>
      </c>
      <c r="W13" s="84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5" customFormat="1" ht="18" customHeight="1">
      <c r="A14" s="35" t="s">
        <v>0</v>
      </c>
      <c r="B14" s="83">
        <v>78745</v>
      </c>
      <c r="C14" s="83">
        <f>C6+C9</f>
        <v>60086</v>
      </c>
      <c r="D14" s="87">
        <v>516880</v>
      </c>
      <c r="E14" s="87">
        <v>421412</v>
      </c>
      <c r="F14" s="86">
        <v>0</v>
      </c>
      <c r="G14" s="86">
        <v>0</v>
      </c>
      <c r="H14" s="83">
        <f>+H9+H6</f>
        <v>68936</v>
      </c>
      <c r="I14" s="83">
        <f>SUM(I6,I9)</f>
        <v>45174</v>
      </c>
      <c r="J14" s="83">
        <f>J6+J9</f>
        <v>35544</v>
      </c>
      <c r="K14" s="83">
        <f>K6+K9</f>
        <v>22741.480000000003</v>
      </c>
      <c r="L14" s="88">
        <f>L6+L9</f>
        <v>994310</v>
      </c>
      <c r="M14" s="88">
        <f>M6+M9</f>
        <v>900203</v>
      </c>
      <c r="N14" s="88">
        <f>+N6+N9</f>
        <v>1874465</v>
      </c>
      <c r="O14" s="88">
        <f>+O6+O9</f>
        <v>1387330.3967599992</v>
      </c>
      <c r="P14" s="88">
        <v>76488</v>
      </c>
      <c r="Q14" s="88">
        <v>47391</v>
      </c>
      <c r="R14" s="88">
        <v>179</v>
      </c>
      <c r="S14" s="88">
        <v>279</v>
      </c>
      <c r="T14" s="36"/>
      <c r="U14" s="36"/>
      <c r="V14" s="86">
        <f t="shared" si="0"/>
        <v>3645547</v>
      </c>
      <c r="W14" s="86">
        <f>U14+S14+Q14+O14+M14+K14+I14+G14+E14+C14</f>
        <v>2884616.876759999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4"/>
      <c r="O15" s="44"/>
      <c r="P15" s="11"/>
      <c r="Q15" s="11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4" customFormat="1" ht="42.75" customHeight="1">
      <c r="A16" s="12"/>
      <c r="B16" s="48" t="s">
        <v>21</v>
      </c>
      <c r="C16" s="48"/>
      <c r="D16" s="48" t="s">
        <v>41</v>
      </c>
      <c r="E16" s="48"/>
      <c r="F16" s="48" t="s">
        <v>15</v>
      </c>
      <c r="G16" s="48"/>
      <c r="H16" s="52" t="s">
        <v>16</v>
      </c>
      <c r="I16" s="52"/>
      <c r="J16" s="48" t="s">
        <v>38</v>
      </c>
      <c r="K16" s="48"/>
      <c r="L16" s="48" t="s">
        <v>20</v>
      </c>
      <c r="M16" s="51"/>
      <c r="N16" s="48" t="s">
        <v>37</v>
      </c>
      <c r="O16" s="48"/>
      <c r="P16" s="59" t="s">
        <v>17</v>
      </c>
      <c r="Q16" s="48"/>
      <c r="R16" s="57" t="s">
        <v>19</v>
      </c>
      <c r="S16" s="57"/>
      <c r="T16" s="48" t="s">
        <v>18</v>
      </c>
      <c r="U16" s="48"/>
      <c r="V16" s="48" t="s">
        <v>39</v>
      </c>
      <c r="W16" s="4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4" customFormat="1" ht="40.5">
      <c r="A17" s="33" t="s">
        <v>46</v>
      </c>
      <c r="B17" s="17" t="s">
        <v>3</v>
      </c>
      <c r="C17" s="17" t="s">
        <v>4</v>
      </c>
      <c r="D17" s="17" t="s">
        <v>3</v>
      </c>
      <c r="E17" s="17" t="s">
        <v>4</v>
      </c>
      <c r="F17" s="17" t="s">
        <v>3</v>
      </c>
      <c r="G17" s="17" t="s">
        <v>4</v>
      </c>
      <c r="H17" s="17" t="s">
        <v>3</v>
      </c>
      <c r="I17" s="17" t="s">
        <v>4</v>
      </c>
      <c r="J17" s="17" t="s">
        <v>3</v>
      </c>
      <c r="K17" s="17" t="s">
        <v>4</v>
      </c>
      <c r="L17" s="17" t="s">
        <v>3</v>
      </c>
      <c r="M17" s="18" t="s">
        <v>4</v>
      </c>
      <c r="N17" s="17" t="s">
        <v>3</v>
      </c>
      <c r="O17" s="17" t="s">
        <v>4</v>
      </c>
      <c r="P17" s="22" t="s">
        <v>3</v>
      </c>
      <c r="Q17" s="17" t="s">
        <v>4</v>
      </c>
      <c r="R17" s="17" t="s">
        <v>3</v>
      </c>
      <c r="S17" s="17" t="s">
        <v>4</v>
      </c>
      <c r="T17" s="17" t="s">
        <v>3</v>
      </c>
      <c r="U17" s="17" t="s">
        <v>4</v>
      </c>
      <c r="V17" s="17" t="s">
        <v>3</v>
      </c>
      <c r="W17" s="17" t="s">
        <v>4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4" customFormat="1" ht="20.25">
      <c r="A18" s="21" t="s">
        <v>5</v>
      </c>
      <c r="B18" s="68">
        <v>80</v>
      </c>
      <c r="C18" s="67">
        <v>38401</v>
      </c>
      <c r="D18" s="46">
        <v>825</v>
      </c>
      <c r="E18" s="47">
        <v>336297</v>
      </c>
      <c r="F18" s="84">
        <v>0</v>
      </c>
      <c r="G18" s="84">
        <v>0</v>
      </c>
      <c r="H18" s="67">
        <v>59</v>
      </c>
      <c r="I18" s="67">
        <v>28944</v>
      </c>
      <c r="J18" s="71">
        <f>+(15450+5573)/1000</f>
        <v>21.023</v>
      </c>
      <c r="K18" s="67">
        <v>10603.40757</v>
      </c>
      <c r="L18" s="78">
        <v>1715</v>
      </c>
      <c r="M18" s="78">
        <v>646475</v>
      </c>
      <c r="N18" s="69">
        <f>2930.758+31.525</f>
        <v>2962.283</v>
      </c>
      <c r="O18" s="69">
        <v>1046786.6193499997</v>
      </c>
      <c r="P18" s="69">
        <v>91</v>
      </c>
      <c r="Q18" s="69">
        <v>39277</v>
      </c>
      <c r="R18" s="69">
        <v>0</v>
      </c>
      <c r="S18" s="69">
        <v>48</v>
      </c>
      <c r="T18" s="36"/>
      <c r="U18" s="36"/>
      <c r="V18" s="84">
        <f>T18+R18+P18+N18+L18+J18+H18+F18+D18+B18</f>
        <v>5753.306</v>
      </c>
      <c r="W18" s="84">
        <f aca="true" t="shared" si="1" ref="V18:W20">U18+S18+Q18+O18+M18+K18+I18+G18+E18+C18</f>
        <v>2146832.02692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4" customFormat="1" ht="20.25">
      <c r="A19" s="21" t="s">
        <v>6</v>
      </c>
      <c r="B19" s="68">
        <v>0</v>
      </c>
      <c r="C19" s="68">
        <v>13</v>
      </c>
      <c r="D19" s="46">
        <v>22</v>
      </c>
      <c r="E19" s="45">
        <v>5526</v>
      </c>
      <c r="F19" s="84">
        <v>0</v>
      </c>
      <c r="G19" s="84">
        <v>0</v>
      </c>
      <c r="H19" s="67">
        <v>0.6</v>
      </c>
      <c r="I19" s="67">
        <v>91</v>
      </c>
      <c r="J19" s="71">
        <v>0.301</v>
      </c>
      <c r="K19" s="71">
        <v>68.55775</v>
      </c>
      <c r="L19" s="78">
        <v>2</v>
      </c>
      <c r="M19" s="78">
        <v>795</v>
      </c>
      <c r="N19" s="69">
        <v>66.077</v>
      </c>
      <c r="O19" s="69">
        <v>13260.310300000001</v>
      </c>
      <c r="P19" s="69">
        <v>0</v>
      </c>
      <c r="Q19" s="69">
        <v>0</v>
      </c>
      <c r="R19" s="69">
        <v>0</v>
      </c>
      <c r="S19" s="69">
        <v>0</v>
      </c>
      <c r="T19" s="36"/>
      <c r="U19" s="36"/>
      <c r="V19" s="84">
        <f t="shared" si="1"/>
        <v>90.978</v>
      </c>
      <c r="W19" s="84">
        <f t="shared" si="1"/>
        <v>19753.86805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4" customFormat="1" ht="20.25">
      <c r="A20" s="21" t="s">
        <v>7</v>
      </c>
      <c r="B20" s="68">
        <v>222</v>
      </c>
      <c r="C20" s="67">
        <v>21672</v>
      </c>
      <c r="D20" s="45">
        <v>1323</v>
      </c>
      <c r="E20" s="45">
        <v>79589</v>
      </c>
      <c r="F20" s="84">
        <v>0</v>
      </c>
      <c r="G20" s="84">
        <v>0</v>
      </c>
      <c r="H20" s="67">
        <v>192</v>
      </c>
      <c r="I20" s="67">
        <v>16139</v>
      </c>
      <c r="J20" s="67">
        <v>132.381</v>
      </c>
      <c r="K20" s="67">
        <v>12069.50924</v>
      </c>
      <c r="L20" s="78">
        <v>3915</v>
      </c>
      <c r="M20" s="78">
        <v>252933</v>
      </c>
      <c r="N20" s="69">
        <v>5721.422</v>
      </c>
      <c r="O20" s="69">
        <v>327283.4671100001</v>
      </c>
      <c r="P20" s="69">
        <v>139</v>
      </c>
      <c r="Q20" s="69">
        <v>8114</v>
      </c>
      <c r="R20" s="69">
        <v>1</v>
      </c>
      <c r="S20" s="69">
        <v>231</v>
      </c>
      <c r="T20" s="36"/>
      <c r="U20" s="36"/>
      <c r="V20" s="84">
        <f>T20+R20+P20+N20+L20+J20+H20+F20+D20+B20</f>
        <v>11645.802999999998</v>
      </c>
      <c r="W20" s="84">
        <f t="shared" si="1"/>
        <v>718030.9763500001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4" customFormat="1" ht="20.25">
      <c r="A21" s="34" t="s">
        <v>0</v>
      </c>
      <c r="B21" s="82">
        <f>SUM(B18:B20)</f>
        <v>302</v>
      </c>
      <c r="C21" s="83">
        <f>SUM(C18:C20)</f>
        <v>60086</v>
      </c>
      <c r="D21" s="87">
        <v>2170</v>
      </c>
      <c r="E21" s="87">
        <v>421412</v>
      </c>
      <c r="F21" s="86">
        <v>0</v>
      </c>
      <c r="G21" s="86">
        <v>0</v>
      </c>
      <c r="H21" s="83">
        <f>SUM(H18:H20)</f>
        <v>251.6</v>
      </c>
      <c r="I21" s="83">
        <f>SUM(I18:I20)</f>
        <v>45174</v>
      </c>
      <c r="J21" s="83">
        <f>SUM(J18:J20)</f>
        <v>153.70499999999998</v>
      </c>
      <c r="K21" s="83">
        <f>SUM(K18:K20)</f>
        <v>22741.47456</v>
      </c>
      <c r="L21" s="90">
        <f>+SUM(L18:L20)</f>
        <v>5632</v>
      </c>
      <c r="M21" s="90">
        <f>+SUM(M18:M20)</f>
        <v>900203</v>
      </c>
      <c r="N21" s="88">
        <f>SUM(N18:N20)</f>
        <v>8749.782</v>
      </c>
      <c r="O21" s="88">
        <f>SUM(O18:O20)</f>
        <v>1387330.3967599997</v>
      </c>
      <c r="P21" s="88">
        <v>230</v>
      </c>
      <c r="Q21" s="88">
        <v>47391</v>
      </c>
      <c r="R21" s="88">
        <v>1</v>
      </c>
      <c r="S21" s="88">
        <v>279</v>
      </c>
      <c r="T21" s="36"/>
      <c r="U21" s="36"/>
      <c r="V21" s="86">
        <f>T21+R21+P21+N21+L21+J21+H21+F21+D21+B21</f>
        <v>17490.087</v>
      </c>
      <c r="W21" s="86">
        <f>U21+S21+Q21+O21+M21+K21+I21+G21+E21+C21</f>
        <v>2884616.87132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4" customFormat="1" ht="2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8"/>
      <c r="O22" s="38"/>
      <c r="P22" s="14"/>
      <c r="Q22" s="14"/>
      <c r="R22" s="14"/>
      <c r="S22" s="14"/>
      <c r="T22" s="14"/>
      <c r="U22" s="14"/>
      <c r="V22" s="14"/>
      <c r="W22" s="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4" customFormat="1" ht="20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/>
      <c r="O23" s="8"/>
      <c r="P23" s="15"/>
      <c r="Q23" s="15"/>
      <c r="R23" s="15"/>
      <c r="S23" s="15"/>
      <c r="T23" s="15"/>
      <c r="U23" s="15"/>
      <c r="V23" s="15"/>
      <c r="W23" s="15"/>
      <c r="X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2:22" ht="2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20.25">
      <c r="M25" s="13"/>
    </row>
  </sheetData>
  <sheetProtection/>
  <mergeCells count="39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V25" sqref="V25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4" customWidth="1"/>
    <col min="9" max="9" width="25.00390625" style="24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8" customFormat="1" ht="20.25">
      <c r="A1" s="42" t="s">
        <v>31</v>
      </c>
      <c r="B1" s="25"/>
      <c r="C1" s="25"/>
      <c r="D1" s="25"/>
      <c r="E1" s="25"/>
      <c r="F1" s="25"/>
      <c r="G1" s="25"/>
      <c r="H1" s="26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7"/>
      <c r="U1" s="27"/>
      <c r="V1" s="13"/>
      <c r="W1" s="13"/>
    </row>
    <row r="2" spans="1:23" s="28" customFormat="1" ht="20.25">
      <c r="A2" s="43" t="s">
        <v>51</v>
      </c>
      <c r="B2" s="25"/>
      <c r="C2" s="25"/>
      <c r="D2" s="25"/>
      <c r="E2" s="25"/>
      <c r="F2" s="25"/>
      <c r="G2" s="25"/>
      <c r="H2" s="26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7"/>
      <c r="U2" s="27"/>
      <c r="V2" s="13"/>
      <c r="W2" s="13"/>
    </row>
    <row r="3" spans="1:23" s="28" customFormat="1" ht="10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3"/>
      <c r="U3" s="13"/>
      <c r="V3" s="13"/>
      <c r="W3" s="13"/>
    </row>
    <row r="4" spans="1:23" s="28" customFormat="1" ht="42.75" customHeight="1">
      <c r="A4" s="12"/>
      <c r="B4" s="51" t="s">
        <v>21</v>
      </c>
      <c r="C4" s="59"/>
      <c r="D4" s="51" t="s">
        <v>41</v>
      </c>
      <c r="E4" s="59"/>
      <c r="F4" s="51" t="s">
        <v>15</v>
      </c>
      <c r="G4" s="59"/>
      <c r="H4" s="64" t="s">
        <v>16</v>
      </c>
      <c r="I4" s="65"/>
      <c r="J4" s="51" t="s">
        <v>38</v>
      </c>
      <c r="K4" s="59"/>
      <c r="L4" s="51" t="s">
        <v>20</v>
      </c>
      <c r="M4" s="61"/>
      <c r="N4" s="51" t="s">
        <v>37</v>
      </c>
      <c r="O4" s="59"/>
      <c r="P4" s="61" t="s">
        <v>17</v>
      </c>
      <c r="Q4" s="59"/>
      <c r="R4" s="62" t="s">
        <v>19</v>
      </c>
      <c r="S4" s="63"/>
      <c r="T4" s="51" t="s">
        <v>18</v>
      </c>
      <c r="U4" s="59"/>
      <c r="V4" s="48" t="s">
        <v>40</v>
      </c>
      <c r="W4" s="48"/>
    </row>
    <row r="5" spans="1:23" s="28" customFormat="1" ht="66" customHeight="1">
      <c r="A5" s="29" t="s">
        <v>44</v>
      </c>
      <c r="B5" s="16" t="s">
        <v>22</v>
      </c>
      <c r="C5" s="17" t="s">
        <v>23</v>
      </c>
      <c r="D5" s="16" t="s">
        <v>22</v>
      </c>
      <c r="E5" s="17" t="s">
        <v>23</v>
      </c>
      <c r="F5" s="17" t="s">
        <v>22</v>
      </c>
      <c r="G5" s="17" t="s">
        <v>23</v>
      </c>
      <c r="H5" s="16" t="s">
        <v>22</v>
      </c>
      <c r="I5" s="17" t="s">
        <v>23</v>
      </c>
      <c r="J5" s="16" t="s">
        <v>22</v>
      </c>
      <c r="K5" s="17" t="s">
        <v>23</v>
      </c>
      <c r="L5" s="16" t="s">
        <v>22</v>
      </c>
      <c r="M5" s="18" t="s">
        <v>23</v>
      </c>
      <c r="N5" s="16" t="s">
        <v>22</v>
      </c>
      <c r="O5" s="17" t="s">
        <v>23</v>
      </c>
      <c r="P5" s="19" t="s">
        <v>22</v>
      </c>
      <c r="Q5" s="17" t="s">
        <v>23</v>
      </c>
      <c r="R5" s="16" t="s">
        <v>22</v>
      </c>
      <c r="S5" s="17" t="s">
        <v>23</v>
      </c>
      <c r="T5" s="16" t="s">
        <v>22</v>
      </c>
      <c r="U5" s="17" t="s">
        <v>23</v>
      </c>
      <c r="V5" s="16" t="s">
        <v>22</v>
      </c>
      <c r="W5" s="31" t="s">
        <v>23</v>
      </c>
    </row>
    <row r="6" spans="1:23" s="28" customFormat="1" ht="18" customHeight="1">
      <c r="A6" s="30" t="s">
        <v>24</v>
      </c>
      <c r="B6" s="67">
        <v>66938</v>
      </c>
      <c r="C6" s="79">
        <v>48178</v>
      </c>
      <c r="D6" s="45">
        <v>476225</v>
      </c>
      <c r="E6" s="54">
        <v>394002</v>
      </c>
      <c r="F6" s="84">
        <v>0</v>
      </c>
      <c r="G6" s="85">
        <v>0</v>
      </c>
      <c r="H6" s="67">
        <v>56844</v>
      </c>
      <c r="I6" s="67">
        <v>36979</v>
      </c>
      <c r="J6" s="67">
        <v>12657</v>
      </c>
      <c r="K6" s="67">
        <v>9203.1</v>
      </c>
      <c r="L6" s="69">
        <v>906039</v>
      </c>
      <c r="M6" s="70">
        <v>854345</v>
      </c>
      <c r="N6" s="69">
        <v>1690869</v>
      </c>
      <c r="O6" s="69">
        <v>1256517.8656799993</v>
      </c>
      <c r="P6" s="69">
        <v>70062</v>
      </c>
      <c r="Q6" s="73">
        <v>42479</v>
      </c>
      <c r="R6" s="69">
        <v>0</v>
      </c>
      <c r="S6" s="70">
        <v>0</v>
      </c>
      <c r="T6" s="36"/>
      <c r="U6" s="49"/>
      <c r="V6" s="84">
        <f>T6+R6+P6+N6+L6+J6+H6+F6+D6+B6</f>
        <v>3279634</v>
      </c>
      <c r="W6" s="85">
        <f>U6+S6+Q6+O6+M6+K6+I6+G6+E6+C6</f>
        <v>2641703.9656799994</v>
      </c>
    </row>
    <row r="7" spans="1:23" s="28" customFormat="1" ht="18" customHeight="1">
      <c r="A7" s="30" t="s">
        <v>25</v>
      </c>
      <c r="B7" s="68">
        <v>0</v>
      </c>
      <c r="C7" s="80"/>
      <c r="D7" s="45">
        <v>21621</v>
      </c>
      <c r="E7" s="56"/>
      <c r="F7" s="84">
        <v>0</v>
      </c>
      <c r="G7" s="85"/>
      <c r="H7" s="67">
        <v>0</v>
      </c>
      <c r="I7" s="67">
        <v>0</v>
      </c>
      <c r="J7" s="71">
        <v>0</v>
      </c>
      <c r="K7" s="71">
        <v>0</v>
      </c>
      <c r="L7" s="69">
        <v>0</v>
      </c>
      <c r="M7" s="70"/>
      <c r="N7" s="69">
        <v>7929</v>
      </c>
      <c r="O7" s="69">
        <v>0</v>
      </c>
      <c r="P7" s="69">
        <v>333</v>
      </c>
      <c r="Q7" s="74"/>
      <c r="R7" s="69">
        <v>0</v>
      </c>
      <c r="S7" s="70"/>
      <c r="T7" s="36"/>
      <c r="U7" s="50"/>
      <c r="V7" s="84">
        <f>T7+R7+P7+N7+L7+J7+H7+F7+D7+B7</f>
        <v>29883</v>
      </c>
      <c r="W7" s="85"/>
    </row>
    <row r="8" spans="1:23" s="28" customFormat="1" ht="18" customHeight="1">
      <c r="A8" s="30" t="s">
        <v>26</v>
      </c>
      <c r="B8" s="67">
        <v>2044</v>
      </c>
      <c r="C8" s="67">
        <v>2359</v>
      </c>
      <c r="D8" s="45">
        <v>11518</v>
      </c>
      <c r="E8" s="45">
        <v>37729</v>
      </c>
      <c r="F8" s="84">
        <v>0</v>
      </c>
      <c r="G8" s="84">
        <v>0</v>
      </c>
      <c r="H8" s="67">
        <v>0</v>
      </c>
      <c r="I8" s="67">
        <v>0</v>
      </c>
      <c r="J8" s="67">
        <v>0</v>
      </c>
      <c r="K8" s="67">
        <v>0</v>
      </c>
      <c r="L8" s="69">
        <v>43962</v>
      </c>
      <c r="M8" s="69">
        <v>41954</v>
      </c>
      <c r="N8" s="69">
        <v>21851</v>
      </c>
      <c r="O8" s="69">
        <v>42905.23605</v>
      </c>
      <c r="P8" s="69">
        <v>0</v>
      </c>
      <c r="Q8" s="69">
        <v>0</v>
      </c>
      <c r="R8" s="69">
        <v>0</v>
      </c>
      <c r="S8" s="69">
        <v>0</v>
      </c>
      <c r="T8" s="36"/>
      <c r="U8" s="36"/>
      <c r="V8" s="84">
        <f>T8+R8+P8+N8+L8+J8+H8+F8+D8+B8</f>
        <v>79375</v>
      </c>
      <c r="W8" s="84">
        <f>U8+S8+Q8+O8+M8+K8+I8+G8+E8+C8</f>
        <v>124947.23605</v>
      </c>
    </row>
    <row r="9" spans="1:23" s="28" customFormat="1" ht="18" customHeight="1">
      <c r="A9" s="30" t="s">
        <v>27</v>
      </c>
      <c r="B9" s="67">
        <v>11807</v>
      </c>
      <c r="C9" s="79">
        <v>11908</v>
      </c>
      <c r="D9" s="45">
        <v>40655</v>
      </c>
      <c r="E9" s="54">
        <v>27410</v>
      </c>
      <c r="F9" s="84">
        <v>0</v>
      </c>
      <c r="G9" s="85">
        <v>0</v>
      </c>
      <c r="H9" s="67">
        <v>12092</v>
      </c>
      <c r="I9" s="67">
        <v>8195</v>
      </c>
      <c r="J9" s="67">
        <f>+J10+J11+J12</f>
        <v>22887</v>
      </c>
      <c r="K9" s="67">
        <f>+K11+K12</f>
        <v>13538.380000000001</v>
      </c>
      <c r="L9" s="69">
        <v>88271</v>
      </c>
      <c r="M9" s="70">
        <v>45858</v>
      </c>
      <c r="N9" s="69">
        <f>SUM(N10:N12)</f>
        <v>183596</v>
      </c>
      <c r="O9" s="69">
        <f>SUM(O10:O12)</f>
        <v>130812.53107999997</v>
      </c>
      <c r="P9" s="69">
        <v>6426</v>
      </c>
      <c r="Q9" s="73">
        <v>4912</v>
      </c>
      <c r="R9" s="69">
        <v>179</v>
      </c>
      <c r="S9" s="70">
        <v>0</v>
      </c>
      <c r="T9" s="36"/>
      <c r="U9" s="49"/>
      <c r="V9" s="84">
        <f>T9+R9+P9+N9+L9+J9+H9+F9+D9+B9</f>
        <v>365913</v>
      </c>
      <c r="W9" s="85">
        <f>U9+S9+Q9+O9+M9+K9+I9+G9+E9+C9</f>
        <v>242633.91108</v>
      </c>
    </row>
    <row r="10" spans="1:23" s="28" customFormat="1" ht="18" customHeight="1">
      <c r="A10" s="30" t="s">
        <v>28</v>
      </c>
      <c r="B10" s="67">
        <v>1315</v>
      </c>
      <c r="C10" s="81"/>
      <c r="D10" s="46">
        <v>0</v>
      </c>
      <c r="E10" s="55"/>
      <c r="F10" s="84">
        <v>0</v>
      </c>
      <c r="G10" s="85"/>
      <c r="H10" s="67"/>
      <c r="I10" s="67">
        <v>0</v>
      </c>
      <c r="J10" s="67">
        <v>0</v>
      </c>
      <c r="K10" s="67">
        <v>0</v>
      </c>
      <c r="L10" s="69">
        <v>12512</v>
      </c>
      <c r="M10" s="70"/>
      <c r="N10" s="69">
        <v>41754</v>
      </c>
      <c r="O10" s="69">
        <v>5474.2746499999985</v>
      </c>
      <c r="P10" s="69">
        <v>863</v>
      </c>
      <c r="Q10" s="75"/>
      <c r="R10" s="69">
        <v>0</v>
      </c>
      <c r="S10" s="70"/>
      <c r="T10" s="36"/>
      <c r="U10" s="53"/>
      <c r="V10" s="84">
        <f>T10+R10+P10+N10+L10+J10+H10+F10+D10+B10</f>
        <v>56444</v>
      </c>
      <c r="W10" s="85"/>
    </row>
    <row r="11" spans="1:23" s="28" customFormat="1" ht="18" customHeight="1">
      <c r="A11" s="30" t="s">
        <v>29</v>
      </c>
      <c r="B11" s="67">
        <v>8733</v>
      </c>
      <c r="C11" s="80"/>
      <c r="D11" s="45">
        <v>35861</v>
      </c>
      <c r="E11" s="56"/>
      <c r="F11" s="84">
        <v>0</v>
      </c>
      <c r="G11" s="85"/>
      <c r="H11" s="67">
        <f>+H9</f>
        <v>12092</v>
      </c>
      <c r="I11" s="67">
        <f>+I9</f>
        <v>8195</v>
      </c>
      <c r="J11" s="71">
        <f>20678+1878</f>
        <v>22556</v>
      </c>
      <c r="K11" s="71">
        <v>11500.1</v>
      </c>
      <c r="L11" s="69">
        <v>66266</v>
      </c>
      <c r="M11" s="70"/>
      <c r="N11" s="69">
        <v>120042</v>
      </c>
      <c r="O11" s="69">
        <v>62460.57334999999</v>
      </c>
      <c r="P11" s="69">
        <v>3815</v>
      </c>
      <c r="Q11" s="74"/>
      <c r="R11" s="69">
        <v>0</v>
      </c>
      <c r="S11" s="70"/>
      <c r="T11" s="36"/>
      <c r="U11" s="50"/>
      <c r="V11" s="84">
        <f>T11+R11+P11+N11+L11+J11+H11+F11+D11+B11</f>
        <v>269365</v>
      </c>
      <c r="W11" s="85"/>
    </row>
    <row r="12" spans="1:23" s="28" customFormat="1" ht="18" customHeight="1">
      <c r="A12" s="30" t="s">
        <v>26</v>
      </c>
      <c r="B12" s="67">
        <v>1759</v>
      </c>
      <c r="C12" s="67">
        <v>1750</v>
      </c>
      <c r="D12" s="45">
        <v>4794</v>
      </c>
      <c r="E12" s="45">
        <v>10214</v>
      </c>
      <c r="F12" s="84">
        <v>0</v>
      </c>
      <c r="G12" s="84">
        <v>0</v>
      </c>
      <c r="H12" s="67">
        <v>0</v>
      </c>
      <c r="I12" s="68">
        <v>0</v>
      </c>
      <c r="J12" s="67">
        <v>331</v>
      </c>
      <c r="K12" s="67">
        <v>2038.28</v>
      </c>
      <c r="L12" s="69">
        <v>9493</v>
      </c>
      <c r="M12" s="76">
        <v>11568</v>
      </c>
      <c r="N12" s="69">
        <v>21800</v>
      </c>
      <c r="O12" s="69">
        <v>62877.68307999999</v>
      </c>
      <c r="P12" s="69">
        <v>1748</v>
      </c>
      <c r="Q12" s="69">
        <v>2843</v>
      </c>
      <c r="R12" s="69">
        <v>179</v>
      </c>
      <c r="S12" s="69">
        <v>279</v>
      </c>
      <c r="T12" s="36"/>
      <c r="U12" s="36"/>
      <c r="V12" s="84">
        <f>T12+R12+P12+N12+L12+J12+H12+F12+D12+B12</f>
        <v>40104</v>
      </c>
      <c r="W12" s="84">
        <f>U12+S12+Q12+O12+M12+K12+I12+G12+E12+C12</f>
        <v>91569.96307999999</v>
      </c>
    </row>
    <row r="13" spans="1:23" s="28" customFormat="1" ht="18" customHeight="1">
      <c r="A13" s="30" t="s">
        <v>30</v>
      </c>
      <c r="B13" s="68">
        <v>0</v>
      </c>
      <c r="C13" s="68">
        <v>0</v>
      </c>
      <c r="D13" s="46">
        <v>0</v>
      </c>
      <c r="E13" s="46">
        <v>0</v>
      </c>
      <c r="F13" s="84">
        <v>0</v>
      </c>
      <c r="G13" s="84">
        <v>0</v>
      </c>
      <c r="H13" s="67">
        <v>0</v>
      </c>
      <c r="I13" s="68">
        <v>0</v>
      </c>
      <c r="J13" s="67">
        <v>0</v>
      </c>
      <c r="K13" s="67">
        <v>0</v>
      </c>
      <c r="L13" s="76">
        <v>0</v>
      </c>
      <c r="M13" s="77">
        <v>0</v>
      </c>
      <c r="N13" s="72">
        <v>0</v>
      </c>
      <c r="O13" s="72">
        <v>0</v>
      </c>
      <c r="P13" s="69">
        <v>0</v>
      </c>
      <c r="Q13" s="69">
        <v>0</v>
      </c>
      <c r="R13" s="69">
        <v>0</v>
      </c>
      <c r="S13" s="69">
        <v>0</v>
      </c>
      <c r="T13" s="36"/>
      <c r="U13" s="36"/>
      <c r="V13" s="84">
        <f>T13+R13+P13+N13+L13+J13+H13+F13+D13+B13</f>
        <v>0</v>
      </c>
      <c r="W13" s="84">
        <f>U13+S13+Q13+O13+M13+K13+I13+G13+E13+C13</f>
        <v>0</v>
      </c>
    </row>
    <row r="14" spans="1:23" s="28" customFormat="1" ht="18" customHeight="1">
      <c r="A14" s="32" t="s">
        <v>32</v>
      </c>
      <c r="B14" s="83">
        <v>78745</v>
      </c>
      <c r="C14" s="83">
        <f>C6+C9</f>
        <v>60086</v>
      </c>
      <c r="D14" s="87">
        <v>516880</v>
      </c>
      <c r="E14" s="87">
        <v>421412</v>
      </c>
      <c r="F14" s="86">
        <v>0</v>
      </c>
      <c r="G14" s="86">
        <v>0</v>
      </c>
      <c r="H14" s="67">
        <f>+H9+H6</f>
        <v>68936</v>
      </c>
      <c r="I14" s="83">
        <f>SUM(I6,I9)</f>
        <v>45174</v>
      </c>
      <c r="J14" s="83">
        <f>J6+J9</f>
        <v>35544</v>
      </c>
      <c r="K14" s="83">
        <f>K6+K9</f>
        <v>22741.480000000003</v>
      </c>
      <c r="L14" s="88">
        <f>L6+L9</f>
        <v>994310</v>
      </c>
      <c r="M14" s="88">
        <f>M6+M9</f>
        <v>900203</v>
      </c>
      <c r="N14" s="88">
        <f>+N6+N9</f>
        <v>1874465</v>
      </c>
      <c r="O14" s="88">
        <f>+O6+O9</f>
        <v>1387330.3967599992</v>
      </c>
      <c r="P14" s="88">
        <v>76488</v>
      </c>
      <c r="Q14" s="88">
        <v>47391</v>
      </c>
      <c r="R14" s="88">
        <v>179</v>
      </c>
      <c r="S14" s="88">
        <v>279</v>
      </c>
      <c r="T14" s="89"/>
      <c r="U14" s="89"/>
      <c r="V14" s="86">
        <f>T14+R14+P14+N14+L14+J14+H14+F14+D14+B14</f>
        <v>3645547</v>
      </c>
      <c r="W14" s="86">
        <f>U14+S14+Q14+O14+M14+K14+I14+G14+E14+C14</f>
        <v>2884616.876759999</v>
      </c>
    </row>
    <row r="15" spans="1:23" s="28" customFormat="1" ht="19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28" customFormat="1" ht="42.75" customHeight="1">
      <c r="A16" s="12"/>
      <c r="B16" s="51" t="s">
        <v>21</v>
      </c>
      <c r="C16" s="59"/>
      <c r="D16" s="51" t="s">
        <v>41</v>
      </c>
      <c r="E16" s="59"/>
      <c r="F16" s="51" t="s">
        <v>15</v>
      </c>
      <c r="G16" s="59"/>
      <c r="H16" s="64" t="s">
        <v>16</v>
      </c>
      <c r="I16" s="65"/>
      <c r="J16" s="51" t="s">
        <v>38</v>
      </c>
      <c r="K16" s="59"/>
      <c r="L16" s="51" t="s">
        <v>20</v>
      </c>
      <c r="M16" s="61"/>
      <c r="N16" s="51" t="s">
        <v>48</v>
      </c>
      <c r="O16" s="59"/>
      <c r="P16" s="59" t="s">
        <v>17</v>
      </c>
      <c r="Q16" s="48"/>
      <c r="R16" s="62" t="s">
        <v>19</v>
      </c>
      <c r="S16" s="63"/>
      <c r="T16" s="51" t="s">
        <v>18</v>
      </c>
      <c r="U16" s="59"/>
      <c r="V16" s="48" t="s">
        <v>40</v>
      </c>
      <c r="W16" s="48"/>
    </row>
    <row r="17" spans="1:23" s="28" customFormat="1" ht="68.25" customHeight="1">
      <c r="A17" s="29" t="s">
        <v>45</v>
      </c>
      <c r="B17" s="17" t="s">
        <v>36</v>
      </c>
      <c r="C17" s="17" t="s">
        <v>23</v>
      </c>
      <c r="D17" s="31" t="s">
        <v>36</v>
      </c>
      <c r="E17" s="31" t="s">
        <v>23</v>
      </c>
      <c r="F17" s="17" t="s">
        <v>43</v>
      </c>
      <c r="G17" s="17" t="s">
        <v>23</v>
      </c>
      <c r="H17" s="17" t="s">
        <v>36</v>
      </c>
      <c r="I17" s="17" t="s">
        <v>23</v>
      </c>
      <c r="J17" s="31" t="s">
        <v>36</v>
      </c>
      <c r="K17" s="31" t="s">
        <v>23</v>
      </c>
      <c r="L17" s="31" t="s">
        <v>36</v>
      </c>
      <c r="M17" s="39" t="s">
        <v>23</v>
      </c>
      <c r="N17" s="17" t="s">
        <v>36</v>
      </c>
      <c r="O17" s="17" t="s">
        <v>23</v>
      </c>
      <c r="P17" s="17" t="s">
        <v>36</v>
      </c>
      <c r="Q17" s="17" t="s">
        <v>23</v>
      </c>
      <c r="R17" s="17" t="s">
        <v>36</v>
      </c>
      <c r="S17" s="17" t="s">
        <v>23</v>
      </c>
      <c r="T17" s="31" t="s">
        <v>36</v>
      </c>
      <c r="U17" s="31" t="s">
        <v>23</v>
      </c>
      <c r="V17" s="31" t="s">
        <v>36</v>
      </c>
      <c r="W17" s="31" t="s">
        <v>23</v>
      </c>
    </row>
    <row r="18" spans="1:23" s="28" customFormat="1" ht="20.25">
      <c r="A18" s="29" t="s">
        <v>33</v>
      </c>
      <c r="B18" s="68">
        <v>80</v>
      </c>
      <c r="C18" s="67">
        <v>38401</v>
      </c>
      <c r="D18" s="46">
        <v>825</v>
      </c>
      <c r="E18" s="47">
        <v>336297</v>
      </c>
      <c r="F18" s="84">
        <v>0</v>
      </c>
      <c r="G18" s="84">
        <v>0</v>
      </c>
      <c r="H18" s="67">
        <v>59</v>
      </c>
      <c r="I18" s="67">
        <v>28944</v>
      </c>
      <c r="J18" s="71">
        <f>+(15450+5573)/1000</f>
        <v>21.023</v>
      </c>
      <c r="K18" s="67">
        <v>10603.40757</v>
      </c>
      <c r="L18" s="78">
        <v>1715</v>
      </c>
      <c r="M18" s="78">
        <v>646475</v>
      </c>
      <c r="N18" s="69">
        <f>2930.758+31.525</f>
        <v>2962.283</v>
      </c>
      <c r="O18" s="69">
        <v>1046786.6193499997</v>
      </c>
      <c r="P18" s="69">
        <v>91</v>
      </c>
      <c r="Q18" s="69">
        <v>39277</v>
      </c>
      <c r="R18" s="69">
        <v>0</v>
      </c>
      <c r="S18" s="69">
        <v>48</v>
      </c>
      <c r="T18" s="36"/>
      <c r="U18" s="36"/>
      <c r="V18" s="84">
        <f>T18+R18+P18+N18+L18+J18+H18+F18+D18+B18</f>
        <v>5753.306</v>
      </c>
      <c r="W18" s="84">
        <f>U18+S18+Q18+O18+M18+K18+I18+G18+E18+C18</f>
        <v>2146832.02692</v>
      </c>
    </row>
    <row r="19" spans="1:23" s="28" customFormat="1" ht="20.25">
      <c r="A19" s="29" t="s">
        <v>34</v>
      </c>
      <c r="B19" s="68">
        <v>0</v>
      </c>
      <c r="C19" s="68">
        <v>13</v>
      </c>
      <c r="D19" s="46">
        <v>22</v>
      </c>
      <c r="E19" s="45">
        <v>5526</v>
      </c>
      <c r="F19" s="84">
        <v>0</v>
      </c>
      <c r="G19" s="84">
        <v>0</v>
      </c>
      <c r="H19" s="67">
        <v>0.6</v>
      </c>
      <c r="I19" s="67">
        <v>91</v>
      </c>
      <c r="J19" s="71">
        <v>0.301</v>
      </c>
      <c r="K19" s="71">
        <v>68.55775</v>
      </c>
      <c r="L19" s="78">
        <v>2</v>
      </c>
      <c r="M19" s="78">
        <v>795</v>
      </c>
      <c r="N19" s="69">
        <v>66.077</v>
      </c>
      <c r="O19" s="69">
        <v>13260.310300000001</v>
      </c>
      <c r="P19" s="69">
        <v>0</v>
      </c>
      <c r="Q19" s="69">
        <v>0</v>
      </c>
      <c r="R19" s="69">
        <v>0</v>
      </c>
      <c r="S19" s="69">
        <v>0</v>
      </c>
      <c r="T19" s="36"/>
      <c r="U19" s="36"/>
      <c r="V19" s="84">
        <f>T19+R19+P19+N19+L19+J19+H19+F19+D19+B19</f>
        <v>90.978</v>
      </c>
      <c r="W19" s="84">
        <f>U19+S19+Q19+O19+M19+K19+I19+G19+E19+C19</f>
        <v>19753.86805</v>
      </c>
    </row>
    <row r="20" spans="1:23" s="28" customFormat="1" ht="20.25">
      <c r="A20" s="29" t="s">
        <v>35</v>
      </c>
      <c r="B20" s="68">
        <v>222</v>
      </c>
      <c r="C20" s="67">
        <v>21672</v>
      </c>
      <c r="D20" s="45">
        <v>1323</v>
      </c>
      <c r="E20" s="45">
        <v>79589</v>
      </c>
      <c r="F20" s="84">
        <v>0</v>
      </c>
      <c r="G20" s="84">
        <v>0</v>
      </c>
      <c r="H20" s="67">
        <v>192</v>
      </c>
      <c r="I20" s="67">
        <v>16139</v>
      </c>
      <c r="J20" s="67">
        <v>132.381</v>
      </c>
      <c r="K20" s="67">
        <v>12069.50924</v>
      </c>
      <c r="L20" s="78">
        <v>3915</v>
      </c>
      <c r="M20" s="78">
        <v>252933</v>
      </c>
      <c r="N20" s="69">
        <v>5721.422</v>
      </c>
      <c r="O20" s="69">
        <v>327283.4671100001</v>
      </c>
      <c r="P20" s="69">
        <v>139</v>
      </c>
      <c r="Q20" s="69">
        <v>8114</v>
      </c>
      <c r="R20" s="69">
        <v>1</v>
      </c>
      <c r="S20" s="69">
        <v>231</v>
      </c>
      <c r="T20" s="36"/>
      <c r="U20" s="36"/>
      <c r="V20" s="84">
        <f>T20+R20+P20+N20+L20+J20+H20+F20+D20+B20</f>
        <v>11645.802999999998</v>
      </c>
      <c r="W20" s="84">
        <f>U20+S20+Q20+O20+M20+K20+I20+G20+E20+C20</f>
        <v>718030.9763500001</v>
      </c>
    </row>
    <row r="21" spans="1:23" s="28" customFormat="1" ht="20.25">
      <c r="A21" s="33" t="s">
        <v>32</v>
      </c>
      <c r="B21" s="82">
        <f>SUM(B18:B20)</f>
        <v>302</v>
      </c>
      <c r="C21" s="83">
        <f>SUM(C18:C20)</f>
        <v>60086</v>
      </c>
      <c r="D21" s="87">
        <v>2170</v>
      </c>
      <c r="E21" s="87">
        <v>421412</v>
      </c>
      <c r="F21" s="86">
        <v>0</v>
      </c>
      <c r="G21" s="86">
        <v>0</v>
      </c>
      <c r="H21" s="83">
        <f>SUM(H18:H20)</f>
        <v>251.6</v>
      </c>
      <c r="I21" s="83">
        <f>SUM(I18:I20)</f>
        <v>45174</v>
      </c>
      <c r="J21" s="83">
        <f>SUM(J18:J20)</f>
        <v>153.70499999999998</v>
      </c>
      <c r="K21" s="83">
        <f>SUM(K18:K20)</f>
        <v>22741.47456</v>
      </c>
      <c r="L21" s="90">
        <f>+SUM(L18:L20)</f>
        <v>5632</v>
      </c>
      <c r="M21" s="90">
        <f>+SUM(M18:M20)</f>
        <v>900203</v>
      </c>
      <c r="N21" s="88">
        <f>SUM(N18:N20)</f>
        <v>8749.782</v>
      </c>
      <c r="O21" s="88">
        <f>SUM(O18:O20)</f>
        <v>1387330.3967599997</v>
      </c>
      <c r="P21" s="88">
        <v>230</v>
      </c>
      <c r="Q21" s="88">
        <v>47391</v>
      </c>
      <c r="R21" s="88">
        <v>1</v>
      </c>
      <c r="S21" s="88">
        <v>279</v>
      </c>
      <c r="T21" s="37"/>
      <c r="U21" s="37"/>
      <c r="V21" s="86">
        <f>T21+R21+P21+N21+L21+J21+H21+F21+D21+B21</f>
        <v>17490.087</v>
      </c>
      <c r="W21" s="86">
        <f>U21+S21+Q21+O21+M21+K21+I21+G21+E21+C21</f>
        <v>2884616.87132</v>
      </c>
    </row>
    <row r="22" spans="2:21" ht="20.25">
      <c r="B22" s="15"/>
      <c r="C22" s="15"/>
      <c r="D22" s="15"/>
      <c r="E22" s="15"/>
      <c r="F22" s="15"/>
      <c r="G22" s="15"/>
      <c r="H22" s="23"/>
      <c r="I22" s="2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ht="20.25">
      <c r="B23" s="15"/>
      <c r="C23" s="15"/>
      <c r="D23" s="15"/>
      <c r="E23" s="15"/>
      <c r="F23" s="15"/>
      <c r="G23" s="15"/>
      <c r="H23" s="23"/>
      <c r="I23" s="2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31" ht="20.25">
      <c r="D31" s="7" t="s">
        <v>50</v>
      </c>
    </row>
  </sheetData>
  <sheetProtection/>
  <mergeCells count="40">
    <mergeCell ref="B16:C16"/>
    <mergeCell ref="J16:K16"/>
    <mergeCell ref="H16:I16"/>
    <mergeCell ref="D16:E16"/>
    <mergeCell ref="F16:G16"/>
    <mergeCell ref="E9:E11"/>
    <mergeCell ref="G9:G11"/>
    <mergeCell ref="V16:W16"/>
    <mergeCell ref="Q9:Q11"/>
    <mergeCell ref="S9:S11"/>
    <mergeCell ref="T16:U16"/>
    <mergeCell ref="M9:M11"/>
    <mergeCell ref="L16:M16"/>
    <mergeCell ref="R16:S16"/>
    <mergeCell ref="P16:Q16"/>
    <mergeCell ref="U9:U11"/>
    <mergeCell ref="Q6:Q7"/>
    <mergeCell ref="G6:G7"/>
    <mergeCell ref="U6:U7"/>
    <mergeCell ref="M6:M7"/>
    <mergeCell ref="N16:O16"/>
    <mergeCell ref="A15:W15"/>
    <mergeCell ref="C9:C11"/>
    <mergeCell ref="W9:W11"/>
    <mergeCell ref="V4:W4"/>
    <mergeCell ref="W6:W7"/>
    <mergeCell ref="J4:K4"/>
    <mergeCell ref="T4:U4"/>
    <mergeCell ref="D4:E4"/>
    <mergeCell ref="F4:G4"/>
    <mergeCell ref="S6:S7"/>
    <mergeCell ref="E6:E7"/>
    <mergeCell ref="A3:S3"/>
    <mergeCell ref="P4:Q4"/>
    <mergeCell ref="R4:S4"/>
    <mergeCell ref="C6:C7"/>
    <mergeCell ref="H4:I4"/>
    <mergeCell ref="L4:M4"/>
    <mergeCell ref="B4:C4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2013-04-29T11:18:58Z</dcterms:modified>
  <cp:category/>
  <cp:version/>
  <cp:contentType/>
  <cp:contentStatus/>
</cp:coreProperties>
</file>