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<sst xmlns="http://schemas.openxmlformats.org/spreadsheetml/2006/main" count="169" uniqueCount="52">
  <si>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</si>
  <si>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</si>
  <si>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</si>
  <si>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</si>
  <si>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</si>
  <si>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</si>
  <si>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</si>
  <si>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</si>
  <si>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</si>
  <si>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</si>
  <si>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</si>
  <si>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</si>
  <si>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</si>
  <si>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</si>
  <si>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</si>
  <si>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</si>
  <si>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</si>
  <si>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</si>
  <si>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</si>
  <si>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</si>
  <si>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</si>
  <si>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</si>
  <si>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</si>
  <si>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</si>
  <si>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</si>
  <si>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</si>
  <si>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</si>
  <si>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</si>
  <si>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</si>
  <si>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</si>
  <si>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</si>
  <si>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</si>
  <si>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</si>
  <si>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</si>
  <si>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</si>
  <si>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</si>
  <si>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</si>
  <si>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</si>
  <si>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</si>
  <si>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</si>
  <si>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</si>
  <si>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</si>
  <si>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</si>
  <si>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</si>
  <si>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</si>
  <si>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</si>
  <si>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</si>
  <si>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</si>
  <si>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</si>
  <si>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2012 m. rugpjūčio mėn. pab.</t>
  </si>
  <si>
    <t>August, 2012 (number - end of period)</t>
  </si>
  <si>
    <t>n/a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</si>
</sst>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25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33" borderId="11" xfId="42" applyNumberFormat="1" applyFont="1" applyFill="1" applyBorder="1" applyAlignment="1">
      <alignment horizontal="center"/>
    </xf>
    <xf numFmtId="3" fontId="4" fillId="33" borderId="10" xfId="4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33" borderId="13" xfId="57" applyNumberFormat="1" applyFont="1" applyFill="1" applyBorder="1" applyAlignment="1">
      <alignment horizontal="center" vertical="center"/>
      <protection/>
    </xf>
    <xf numFmtId="3" fontId="4" fillId="33" borderId="14" xfId="5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5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Y4" sqref="Y4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5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Y1" s="15" t="s">
        <v>48</v>
      </c>
    </row>
    <row r="2" spans="1:21" ht="20.25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19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3" ht="42.75" customHeight="1">
      <c r="A4" s="17"/>
      <c r="B4" s="48" t="s">
        <v>24</v>
      </c>
      <c r="C4" s="48"/>
      <c r="D4" s="48" t="s">
        <v>47</v>
      </c>
      <c r="E4" s="48"/>
      <c r="F4" s="48" t="s">
        <v>18</v>
      </c>
      <c r="G4" s="48"/>
      <c r="H4" s="62" t="s">
        <v>19</v>
      </c>
      <c r="I4" s="62"/>
      <c r="J4" s="48" t="s">
        <v>44</v>
      </c>
      <c r="K4" s="48"/>
      <c r="L4" s="48" t="s">
        <v>23</v>
      </c>
      <c r="M4" s="48"/>
      <c r="N4" s="55" t="s">
        <v>43</v>
      </c>
      <c r="O4" s="55"/>
      <c r="P4" s="48" t="s">
        <v>20</v>
      </c>
      <c r="Q4" s="48"/>
      <c r="R4" s="59" t="s">
        <v>22</v>
      </c>
      <c r="S4" s="59"/>
      <c r="T4" s="48" t="s">
        <v>21</v>
      </c>
      <c r="U4" s="48"/>
      <c r="V4" s="48" t="s">
        <v>45</v>
      </c>
      <c r="W4" s="48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29" customFormat="1" ht="18" customHeight="1">
      <c r="A6" s="28" t="s">
        <v>11</v>
      </c>
      <c r="B6" s="37">
        <v>65679</v>
      </c>
      <c r="C6" s="51">
        <v>48984</v>
      </c>
      <c r="D6" s="39">
        <v>467220</v>
      </c>
      <c r="E6" s="60">
        <v>358518</v>
      </c>
      <c r="F6" s="37">
        <v>0</v>
      </c>
      <c r="G6" s="49">
        <v>0</v>
      </c>
      <c r="H6" s="37">
        <v>74179</v>
      </c>
      <c r="I6" s="37">
        <v>40926</v>
      </c>
      <c r="J6" s="37">
        <v>11082</v>
      </c>
      <c r="K6" s="51">
        <v>8324.42862</v>
      </c>
      <c r="L6" s="37">
        <v>902787</v>
      </c>
      <c r="M6" s="54">
        <v>848335</v>
      </c>
      <c r="N6" s="37">
        <v>1672684</v>
      </c>
      <c r="O6" s="37">
        <v>1230411.9390599993</v>
      </c>
      <c r="P6" s="40">
        <v>51038</v>
      </c>
      <c r="Q6" s="51">
        <v>32735</v>
      </c>
      <c r="R6" s="37">
        <v>0</v>
      </c>
      <c r="S6" s="49">
        <v>0</v>
      </c>
      <c r="T6" s="37">
        <v>82265</v>
      </c>
      <c r="U6" s="51">
        <v>42327.61726</v>
      </c>
      <c r="V6" s="37">
        <f>T6+R6+P6+N6+L6+J6+H6+F6+D6+B6</f>
        <v>3326934</v>
      </c>
      <c r="W6" s="49">
        <f>U6+S6+Q6+O6+M6+K6+I6+G6+E6+C6</f>
        <v>2610561.9849399994</v>
      </c>
    </row>
    <row r="7" spans="1:23" s="29" customFormat="1" ht="18" customHeight="1">
      <c r="A7" s="28" t="s">
        <v>12</v>
      </c>
      <c r="B7" s="37">
        <v>1</v>
      </c>
      <c r="C7" s="52"/>
      <c r="D7" s="39">
        <v>23052</v>
      </c>
      <c r="E7" s="61"/>
      <c r="F7" s="37">
        <v>0</v>
      </c>
      <c r="G7" s="49"/>
      <c r="H7" s="37">
        <v>0</v>
      </c>
      <c r="I7" s="37">
        <v>0</v>
      </c>
      <c r="J7" s="37">
        <v>0</v>
      </c>
      <c r="K7" s="52"/>
      <c r="L7" s="37">
        <v>0</v>
      </c>
      <c r="M7" s="54"/>
      <c r="N7" s="37">
        <v>664</v>
      </c>
      <c r="O7" s="37" t="s">
        <v>51</v>
      </c>
      <c r="P7" s="40">
        <v>354</v>
      </c>
      <c r="Q7" s="52"/>
      <c r="R7" s="37">
        <v>0</v>
      </c>
      <c r="S7" s="49"/>
      <c r="T7" s="37">
        <v>214</v>
      </c>
      <c r="U7" s="52"/>
      <c r="V7" s="37">
        <f aca="true" t="shared" si="0" ref="V7:V14">T7+R7+P7+N7+L7+J7+H7+F7+D7+B7</f>
        <v>24285</v>
      </c>
      <c r="W7" s="49"/>
    </row>
    <row r="8" spans="1:23" s="29" customFormat="1" ht="18" customHeight="1">
      <c r="A8" s="28" t="s">
        <v>13</v>
      </c>
      <c r="B8" s="37">
        <v>1485</v>
      </c>
      <c r="C8" s="37">
        <v>3452</v>
      </c>
      <c r="D8" s="39">
        <v>9758</v>
      </c>
      <c r="E8" s="39">
        <v>32291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41453</v>
      </c>
      <c r="M8" s="41">
        <v>42597</v>
      </c>
      <c r="N8" s="37">
        <v>21249</v>
      </c>
      <c r="O8" s="37">
        <v>50174.65909000002</v>
      </c>
      <c r="P8" s="40">
        <v>0</v>
      </c>
      <c r="Q8" s="37">
        <v>0</v>
      </c>
      <c r="R8" s="37">
        <v>0</v>
      </c>
      <c r="S8" s="37">
        <v>0</v>
      </c>
      <c r="T8" s="37">
        <v>2760</v>
      </c>
      <c r="U8" s="37">
        <v>5353.31403</v>
      </c>
      <c r="V8" s="37">
        <f t="shared" si="0"/>
        <v>76705</v>
      </c>
      <c r="W8" s="37">
        <f>U8+S8+Q8+O8+M8+K8+I8+G8+E8+C8</f>
        <v>133867.97312000004</v>
      </c>
    </row>
    <row r="9" spans="1:23" s="29" customFormat="1" ht="18" customHeight="1">
      <c r="A9" s="28" t="s">
        <v>14</v>
      </c>
      <c r="B9" s="37">
        <f>SUM(B10:B12)</f>
        <v>11880</v>
      </c>
      <c r="C9" s="51">
        <v>6861</v>
      </c>
      <c r="D9" s="39">
        <v>34772</v>
      </c>
      <c r="E9" s="60">
        <v>24885</v>
      </c>
      <c r="F9" s="37">
        <v>0</v>
      </c>
      <c r="G9" s="49">
        <v>0</v>
      </c>
      <c r="H9" s="37">
        <v>12997</v>
      </c>
      <c r="I9" s="37">
        <v>8338</v>
      </c>
      <c r="J9" s="37">
        <f>+J10+J11+J12</f>
        <v>20835</v>
      </c>
      <c r="K9" s="37">
        <f>+K11+K12</f>
        <v>11243.47646</v>
      </c>
      <c r="L9" s="37">
        <v>90885</v>
      </c>
      <c r="M9" s="54">
        <v>43829</v>
      </c>
      <c r="N9" s="37">
        <f>SUM(N10:N12)</f>
        <v>178865</v>
      </c>
      <c r="O9" s="37">
        <f>SUM(O10:O12)</f>
        <v>128882.06463000004</v>
      </c>
      <c r="P9" s="40">
        <v>5527</v>
      </c>
      <c r="Q9" s="51">
        <v>5174</v>
      </c>
      <c r="R9" s="37">
        <v>216</v>
      </c>
      <c r="S9" s="49">
        <v>0</v>
      </c>
      <c r="T9" s="37">
        <v>15569</v>
      </c>
      <c r="U9" s="51">
        <v>19166.87112</v>
      </c>
      <c r="V9" s="37">
        <f t="shared" si="0"/>
        <v>371546</v>
      </c>
      <c r="W9" s="49">
        <f>U9+S9+Q9+O9+M9+K9+I9+G9+E9+C9</f>
        <v>248379.41221000004</v>
      </c>
    </row>
    <row r="10" spans="1:23" s="29" customFormat="1" ht="18" customHeight="1">
      <c r="A10" s="28" t="s">
        <v>16</v>
      </c>
      <c r="B10" s="37">
        <v>1857</v>
      </c>
      <c r="C10" s="56"/>
      <c r="D10" s="39"/>
      <c r="E10" s="64"/>
      <c r="F10" s="37">
        <v>0</v>
      </c>
      <c r="G10" s="49"/>
      <c r="H10" s="37">
        <v>0</v>
      </c>
      <c r="I10" s="37">
        <v>0</v>
      </c>
      <c r="J10" s="37">
        <v>0</v>
      </c>
      <c r="K10" s="37">
        <v>0</v>
      </c>
      <c r="L10" s="37">
        <v>14743</v>
      </c>
      <c r="M10" s="54"/>
      <c r="N10" s="37">
        <v>44208</v>
      </c>
      <c r="O10" s="37">
        <v>5904.578159999998</v>
      </c>
      <c r="P10" s="40">
        <v>1039</v>
      </c>
      <c r="Q10" s="56"/>
      <c r="R10" s="37">
        <v>0</v>
      </c>
      <c r="S10" s="49"/>
      <c r="T10" s="37">
        <v>7517</v>
      </c>
      <c r="U10" s="56"/>
      <c r="V10" s="37">
        <f t="shared" si="0"/>
        <v>69364</v>
      </c>
      <c r="W10" s="49"/>
    </row>
    <row r="11" spans="1:23" s="29" customFormat="1" ht="18" customHeight="1">
      <c r="A11" s="28" t="s">
        <v>15</v>
      </c>
      <c r="B11" s="37">
        <v>8235</v>
      </c>
      <c r="C11" s="52"/>
      <c r="D11" s="39">
        <v>30828</v>
      </c>
      <c r="E11" s="61"/>
      <c r="F11" s="37">
        <v>0</v>
      </c>
      <c r="G11" s="49"/>
      <c r="H11" s="37">
        <f>+H9</f>
        <v>12997</v>
      </c>
      <c r="I11" s="37">
        <v>0</v>
      </c>
      <c r="J11" s="37">
        <v>20546</v>
      </c>
      <c r="K11" s="38">
        <v>9526</v>
      </c>
      <c r="L11" s="37">
        <v>66734</v>
      </c>
      <c r="M11" s="54"/>
      <c r="N11" s="37">
        <v>115260</v>
      </c>
      <c r="O11" s="37">
        <v>60907.06018</v>
      </c>
      <c r="P11" s="40">
        <v>3020</v>
      </c>
      <c r="Q11" s="52"/>
      <c r="R11" s="37">
        <v>0</v>
      </c>
      <c r="S11" s="49"/>
      <c r="T11" s="37">
        <v>6780</v>
      </c>
      <c r="U11" s="52"/>
      <c r="V11" s="37">
        <f t="shared" si="0"/>
        <v>264400</v>
      </c>
      <c r="W11" s="49"/>
    </row>
    <row r="12" spans="1:23" s="29" customFormat="1" ht="18" customHeight="1">
      <c r="A12" s="28" t="s">
        <v>13</v>
      </c>
      <c r="B12" s="37">
        <v>1788</v>
      </c>
      <c r="C12" s="37">
        <v>1589</v>
      </c>
      <c r="D12" s="39">
        <v>3944</v>
      </c>
      <c r="E12" s="39">
        <v>9907</v>
      </c>
      <c r="F12" s="37">
        <v>0</v>
      </c>
      <c r="G12" s="37">
        <v>0</v>
      </c>
      <c r="H12" s="37">
        <v>0</v>
      </c>
      <c r="I12" s="37">
        <v>0</v>
      </c>
      <c r="J12" s="37">
        <v>289</v>
      </c>
      <c r="K12" s="37">
        <v>1717.47646</v>
      </c>
      <c r="L12" s="37">
        <v>9408</v>
      </c>
      <c r="M12" s="42">
        <v>9857</v>
      </c>
      <c r="N12" s="37">
        <v>19397</v>
      </c>
      <c r="O12" s="37">
        <v>62070.426290000025</v>
      </c>
      <c r="P12" s="40">
        <v>1468</v>
      </c>
      <c r="Q12" s="37">
        <v>3398</v>
      </c>
      <c r="R12" s="37">
        <v>216</v>
      </c>
      <c r="S12" s="37">
        <v>298</v>
      </c>
      <c r="T12" s="37">
        <v>1272</v>
      </c>
      <c r="U12" s="37">
        <v>2637.6996799999993</v>
      </c>
      <c r="V12" s="37">
        <f t="shared" si="0"/>
        <v>37782</v>
      </c>
      <c r="W12" s="37">
        <f>U12+S12+Q12+O12+M12+K12+I12+G12+E12+C12</f>
        <v>91474.60243000003</v>
      </c>
    </row>
    <row r="13" spans="1:23" s="29" customFormat="1" ht="18" customHeight="1">
      <c r="A13" s="28" t="s">
        <v>2</v>
      </c>
      <c r="B13" s="37">
        <v>0</v>
      </c>
      <c r="C13" s="37">
        <v>0</v>
      </c>
      <c r="D13" s="39">
        <v>0</v>
      </c>
      <c r="E13" s="39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3">
        <v>0</v>
      </c>
      <c r="M13" s="42">
        <v>0</v>
      </c>
      <c r="N13" s="37">
        <v>0</v>
      </c>
      <c r="O13" s="37">
        <v>0</v>
      </c>
      <c r="P13" s="40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>U13+S13+Q13+O13+M13+K13+I13+G13+E13+C13</f>
        <v>0</v>
      </c>
    </row>
    <row r="14" spans="1:23" s="29" customFormat="1" ht="18" customHeight="1">
      <c r="A14" s="28" t="s">
        <v>0</v>
      </c>
      <c r="B14" s="37">
        <f>SUM(B6+B9)</f>
        <v>77559</v>
      </c>
      <c r="C14" s="37">
        <f>SUM(C6:C12)</f>
        <v>60886</v>
      </c>
      <c r="D14" s="39">
        <v>501992</v>
      </c>
      <c r="E14" s="39">
        <v>383403</v>
      </c>
      <c r="F14" s="37">
        <v>0</v>
      </c>
      <c r="G14" s="37">
        <v>0</v>
      </c>
      <c r="H14" s="37">
        <f>+H9+H6</f>
        <v>87176</v>
      </c>
      <c r="I14" s="37">
        <f>SUM(I6,I9)</f>
        <v>49264</v>
      </c>
      <c r="J14" s="37">
        <f>J6+J9</f>
        <v>31917</v>
      </c>
      <c r="K14" s="37">
        <f>K6+K9</f>
        <v>19567.90508</v>
      </c>
      <c r="L14" s="37">
        <f>L6+L9</f>
        <v>993672</v>
      </c>
      <c r="M14" s="41">
        <f>M6+M9</f>
        <v>892164</v>
      </c>
      <c r="N14" s="37">
        <f>+N6+N9</f>
        <v>1851549</v>
      </c>
      <c r="O14" s="37">
        <f>+O6+O9</f>
        <v>1359294.0036899992</v>
      </c>
      <c r="P14" s="40">
        <v>56565</v>
      </c>
      <c r="Q14" s="37">
        <v>37909</v>
      </c>
      <c r="R14" s="37">
        <v>216</v>
      </c>
      <c r="S14" s="37">
        <v>298</v>
      </c>
      <c r="T14" s="37">
        <v>97834</v>
      </c>
      <c r="U14" s="37">
        <v>61494.488379999995</v>
      </c>
      <c r="V14" s="37">
        <f t="shared" si="0"/>
        <v>3698480</v>
      </c>
      <c r="W14" s="37">
        <f>U14+S14+Q14+O14+M14+K14+I14+G14+E14+C14</f>
        <v>2864280.397149999</v>
      </c>
    </row>
    <row r="15" spans="1:23" s="22" customFormat="1" ht="19.5" customHeight="1">
      <c r="A15" s="2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4"/>
      <c r="M15" s="35"/>
      <c r="N15" s="32"/>
      <c r="O15" s="32"/>
      <c r="P15" s="36"/>
      <c r="Q15" s="36"/>
      <c r="R15" s="32"/>
      <c r="S15" s="32"/>
      <c r="T15" s="32"/>
      <c r="U15" s="32"/>
      <c r="V15" s="32"/>
      <c r="W15" s="32"/>
    </row>
    <row r="16" spans="1:24" s="26" customFormat="1" ht="42.75" customHeight="1">
      <c r="A16" s="25"/>
      <c r="B16" s="50" t="s">
        <v>24</v>
      </c>
      <c r="C16" s="50"/>
      <c r="D16" s="50" t="s">
        <v>17</v>
      </c>
      <c r="E16" s="50"/>
      <c r="F16" s="50" t="s">
        <v>18</v>
      </c>
      <c r="G16" s="50"/>
      <c r="H16" s="63" t="s">
        <v>19</v>
      </c>
      <c r="I16" s="63"/>
      <c r="J16" s="50" t="s">
        <v>44</v>
      </c>
      <c r="K16" s="50"/>
      <c r="L16" s="50" t="s">
        <v>23</v>
      </c>
      <c r="M16" s="50"/>
      <c r="N16" s="50" t="s">
        <v>43</v>
      </c>
      <c r="O16" s="50"/>
      <c r="P16" s="50" t="s">
        <v>20</v>
      </c>
      <c r="Q16" s="50"/>
      <c r="R16" s="53" t="s">
        <v>22</v>
      </c>
      <c r="S16" s="53"/>
      <c r="T16" s="50" t="s">
        <v>21</v>
      </c>
      <c r="U16" s="50"/>
      <c r="V16" s="50" t="s">
        <v>45</v>
      </c>
      <c r="W16" s="50"/>
      <c r="X16" s="22"/>
    </row>
    <row r="17" spans="1:24" s="26" customFormat="1" ht="60.75">
      <c r="A17" s="25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7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</row>
    <row r="18" spans="1:25" s="26" customFormat="1" ht="20.25">
      <c r="A18" s="25" t="s">
        <v>5</v>
      </c>
      <c r="B18" s="37">
        <v>85</v>
      </c>
      <c r="C18" s="37">
        <v>43044</v>
      </c>
      <c r="D18" s="39">
        <v>743</v>
      </c>
      <c r="E18" s="39">
        <v>309379</v>
      </c>
      <c r="F18" s="37">
        <v>0</v>
      </c>
      <c r="G18" s="37">
        <v>0</v>
      </c>
      <c r="H18" s="37">
        <v>62</v>
      </c>
      <c r="I18" s="37">
        <v>33145</v>
      </c>
      <c r="J18" s="37">
        <v>19.722</v>
      </c>
      <c r="K18" s="37">
        <v>9764.28668</v>
      </c>
      <c r="L18" s="46">
        <v>1681</v>
      </c>
      <c r="M18" s="47">
        <v>646670</v>
      </c>
      <c r="N18" s="37">
        <v>2883.712</v>
      </c>
      <c r="O18" s="37">
        <v>1042712.2751599996</v>
      </c>
      <c r="P18" s="40">
        <v>72</v>
      </c>
      <c r="Q18" s="37">
        <v>31112</v>
      </c>
      <c r="R18" s="37">
        <v>0</v>
      </c>
      <c r="S18" s="37">
        <v>102</v>
      </c>
      <c r="T18" s="37">
        <v>81.64</v>
      </c>
      <c r="U18" s="37">
        <v>37641.91</v>
      </c>
      <c r="V18" s="37">
        <f>T18+R18+P18+N18+L18+J18+H18+F18+D18+B18</f>
        <v>5628.074</v>
      </c>
      <c r="W18" s="37">
        <f aca="true" t="shared" si="1" ref="V18:W20">U18+S18+Q18+O18+M18+K18+I18+G18+E18+C18</f>
        <v>2153570.47184</v>
      </c>
      <c r="X18" s="31"/>
      <c r="Y18" s="33"/>
    </row>
    <row r="19" spans="1:25" s="26" customFormat="1" ht="20.25">
      <c r="A19" s="25" t="s">
        <v>6</v>
      </c>
      <c r="B19" s="37">
        <v>0</v>
      </c>
      <c r="C19" s="37">
        <v>34</v>
      </c>
      <c r="D19" s="39">
        <v>1</v>
      </c>
      <c r="E19" s="39">
        <v>657</v>
      </c>
      <c r="F19" s="37">
        <v>0</v>
      </c>
      <c r="G19" s="37">
        <v>0</v>
      </c>
      <c r="H19" s="37">
        <v>0</v>
      </c>
      <c r="I19" s="37">
        <v>0</v>
      </c>
      <c r="J19" s="45">
        <v>0</v>
      </c>
      <c r="K19" s="45">
        <v>0</v>
      </c>
      <c r="L19" s="46">
        <v>2</v>
      </c>
      <c r="M19" s="47">
        <v>789</v>
      </c>
      <c r="N19" s="37">
        <v>15.033</v>
      </c>
      <c r="O19" s="37">
        <v>4545.246820000001</v>
      </c>
      <c r="P19" s="40">
        <v>0</v>
      </c>
      <c r="Q19" s="37"/>
      <c r="R19" s="37">
        <v>0</v>
      </c>
      <c r="S19" s="37">
        <v>0</v>
      </c>
      <c r="T19" s="37">
        <v>0.085</v>
      </c>
      <c r="U19" s="37">
        <v>140.6189</v>
      </c>
      <c r="V19" s="37">
        <f t="shared" si="1"/>
        <v>18.118000000000002</v>
      </c>
      <c r="W19" s="37">
        <f t="shared" si="1"/>
        <v>6165.865720000002</v>
      </c>
      <c r="X19" s="31"/>
      <c r="Y19" s="33"/>
    </row>
    <row r="20" spans="1:25" s="26" customFormat="1" ht="20.25">
      <c r="A20" s="25" t="s">
        <v>7</v>
      </c>
      <c r="B20" s="37">
        <v>222</v>
      </c>
      <c r="C20" s="37">
        <v>17808</v>
      </c>
      <c r="D20" s="39">
        <v>1169</v>
      </c>
      <c r="E20" s="39">
        <v>73367</v>
      </c>
      <c r="F20" s="37">
        <v>0</v>
      </c>
      <c r="G20" s="37">
        <v>0</v>
      </c>
      <c r="H20" s="37">
        <v>199</v>
      </c>
      <c r="I20" s="37">
        <v>16119</v>
      </c>
      <c r="J20" s="37">
        <v>112.77</v>
      </c>
      <c r="K20" s="37">
        <v>9804.13948</v>
      </c>
      <c r="L20" s="46">
        <v>3711</v>
      </c>
      <c r="M20" s="47">
        <v>244705</v>
      </c>
      <c r="N20" s="37">
        <v>5256.788</v>
      </c>
      <c r="O20" s="37">
        <v>312036.48171</v>
      </c>
      <c r="P20" s="40">
        <v>111</v>
      </c>
      <c r="Q20" s="37">
        <v>6787</v>
      </c>
      <c r="R20" s="37">
        <v>1</v>
      </c>
      <c r="S20" s="37">
        <v>196</v>
      </c>
      <c r="T20" s="37">
        <v>154.461</v>
      </c>
      <c r="U20" s="37">
        <v>23711.926</v>
      </c>
      <c r="V20" s="37">
        <f>T20+R20+P20+N20+L20+J20+H20+F20+D20+B20</f>
        <v>10937.019</v>
      </c>
      <c r="W20" s="37">
        <f t="shared" si="1"/>
        <v>704534.54719</v>
      </c>
      <c r="X20" s="31"/>
      <c r="Y20" s="33"/>
    </row>
    <row r="21" spans="1:25" s="26" customFormat="1" ht="20.25">
      <c r="A21" s="25" t="s">
        <v>0</v>
      </c>
      <c r="B21" s="37">
        <f>SUM(B18:B20)</f>
        <v>307</v>
      </c>
      <c r="C21" s="37">
        <f>SUM(C18:C20)</f>
        <v>60886</v>
      </c>
      <c r="D21" s="39">
        <v>1913</v>
      </c>
      <c r="E21" s="39">
        <v>383403</v>
      </c>
      <c r="F21" s="37">
        <v>0</v>
      </c>
      <c r="G21" s="37">
        <v>0</v>
      </c>
      <c r="H21" s="37">
        <f>SUM(H18:H20)</f>
        <v>261</v>
      </c>
      <c r="I21" s="37">
        <f>SUM(I18:I20)</f>
        <v>49264</v>
      </c>
      <c r="J21" s="37">
        <f>SUM(J18:J20)</f>
        <v>132.492</v>
      </c>
      <c r="K21" s="37">
        <f>SUM(K18:K20)</f>
        <v>19568.42616</v>
      </c>
      <c r="L21" s="46">
        <f>+SUM(L18:L20)</f>
        <v>5394</v>
      </c>
      <c r="M21" s="47">
        <f>+SUM(M18:M20)</f>
        <v>892164</v>
      </c>
      <c r="N21" s="37">
        <f>SUM(N18:N20)</f>
        <v>8155.532999999999</v>
      </c>
      <c r="O21" s="37">
        <f>SUM(O18:O20)</f>
        <v>1359294.0036899997</v>
      </c>
      <c r="P21" s="40">
        <v>183</v>
      </c>
      <c r="Q21" s="37">
        <v>37909</v>
      </c>
      <c r="R21" s="37">
        <v>1</v>
      </c>
      <c r="S21" s="37">
        <v>298</v>
      </c>
      <c r="T21" s="37">
        <v>236.186</v>
      </c>
      <c r="U21" s="37">
        <v>61494.454900000004</v>
      </c>
      <c r="V21" s="37">
        <f>T21+R21+P21+N21+L21+J21+H21+F21+D21+B21</f>
        <v>16583.211</v>
      </c>
      <c r="W21" s="37">
        <f>U21+S21+Q21+O21+M21+K21+I21+G21+E21+C21</f>
        <v>2864280.8847499997</v>
      </c>
      <c r="X21" s="31"/>
      <c r="Y21" s="33"/>
    </row>
    <row r="22" spans="2:25" s="26" customFormat="1" ht="2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31"/>
      <c r="Y22" s="33"/>
    </row>
    <row r="23" spans="2:24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</row>
    <row r="24" spans="2:22" ht="2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25">
      <c r="M25" s="26"/>
    </row>
  </sheetData>
  <sheetProtection/>
  <mergeCells count="42">
    <mergeCell ref="U6:U7"/>
    <mergeCell ref="H16:I16"/>
    <mergeCell ref="E9:E11"/>
    <mergeCell ref="D16:E16"/>
    <mergeCell ref="F16:G16"/>
    <mergeCell ref="B16:C16"/>
    <mergeCell ref="C6:C7"/>
    <mergeCell ref="G6:G7"/>
    <mergeCell ref="H4:I4"/>
    <mergeCell ref="B4:C4"/>
    <mergeCell ref="D4:E4"/>
    <mergeCell ref="F4:G4"/>
    <mergeCell ref="G9:G11"/>
    <mergeCell ref="J4:K4"/>
    <mergeCell ref="K6:K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E6:E7"/>
    <mergeCell ref="M6:M7"/>
    <mergeCell ref="L4:M4"/>
    <mergeCell ref="N4:O4"/>
    <mergeCell ref="P4:Q4"/>
    <mergeCell ref="M9:M11"/>
    <mergeCell ref="N16:O16"/>
    <mergeCell ref="Q9:Q11"/>
    <mergeCell ref="V4:W4"/>
    <mergeCell ref="W6:W7"/>
    <mergeCell ref="W9:W11"/>
    <mergeCell ref="V16:W16"/>
    <mergeCell ref="Q6:Q7"/>
    <mergeCell ref="R16:S16"/>
    <mergeCell ref="S6:S7"/>
    <mergeCell ref="T16:U16"/>
    <mergeCell ref="P16:Q16"/>
    <mergeCell ref="U9:U11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36" sqref="F36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3" ht="42.75" customHeight="1">
      <c r="A4" s="3"/>
      <c r="B4" s="65" t="s">
        <v>24</v>
      </c>
      <c r="C4" s="66"/>
      <c r="D4" s="65" t="s">
        <v>47</v>
      </c>
      <c r="E4" s="66"/>
      <c r="F4" s="65" t="s">
        <v>18</v>
      </c>
      <c r="G4" s="66"/>
      <c r="H4" s="67" t="s">
        <v>19</v>
      </c>
      <c r="I4" s="68"/>
      <c r="J4" s="65" t="s">
        <v>44</v>
      </c>
      <c r="K4" s="66"/>
      <c r="L4" s="65" t="s">
        <v>23</v>
      </c>
      <c r="M4" s="66"/>
      <c r="N4" s="65" t="s">
        <v>43</v>
      </c>
      <c r="O4" s="66"/>
      <c r="P4" s="65" t="s">
        <v>20</v>
      </c>
      <c r="Q4" s="66"/>
      <c r="R4" s="71" t="s">
        <v>22</v>
      </c>
      <c r="S4" s="72"/>
      <c r="T4" s="65" t="s">
        <v>21</v>
      </c>
      <c r="U4" s="66"/>
      <c r="V4" s="69" t="s">
        <v>46</v>
      </c>
      <c r="W4" s="69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25</v>
      </c>
      <c r="W5" s="5" t="s">
        <v>26</v>
      </c>
    </row>
    <row r="6" spans="1:23" ht="18" customHeight="1">
      <c r="A6" s="1" t="s">
        <v>28</v>
      </c>
      <c r="B6" s="37">
        <v>65679</v>
      </c>
      <c r="C6" s="51">
        <v>48984</v>
      </c>
      <c r="D6" s="39">
        <v>467220</v>
      </c>
      <c r="E6" s="60">
        <v>358518</v>
      </c>
      <c r="F6" s="37">
        <v>0</v>
      </c>
      <c r="G6" s="49">
        <v>0</v>
      </c>
      <c r="H6" s="37">
        <v>74179</v>
      </c>
      <c r="I6" s="37">
        <v>40926</v>
      </c>
      <c r="J6" s="37">
        <v>11082</v>
      </c>
      <c r="K6" s="51">
        <v>8324.42862</v>
      </c>
      <c r="L6" s="37">
        <v>902787</v>
      </c>
      <c r="M6" s="54">
        <v>848335</v>
      </c>
      <c r="N6" s="37">
        <v>1672684</v>
      </c>
      <c r="O6" s="37">
        <v>1230411.9390599993</v>
      </c>
      <c r="P6" s="40">
        <v>51038</v>
      </c>
      <c r="Q6" s="51">
        <v>32735</v>
      </c>
      <c r="R6" s="37">
        <v>0</v>
      </c>
      <c r="S6" s="49">
        <v>0</v>
      </c>
      <c r="T6" s="37">
        <v>82265</v>
      </c>
      <c r="U6" s="51">
        <v>42327.61726</v>
      </c>
      <c r="V6" s="37">
        <f>T6+R6+P6+N6+L6+J6+H6+F6+D6+B6</f>
        <v>3326934</v>
      </c>
      <c r="W6" s="49">
        <f>U6+S6+Q6+O6+M6+K6+I6+G6+E6+C6</f>
        <v>2610561.9849399994</v>
      </c>
    </row>
    <row r="7" spans="1:23" ht="18" customHeight="1">
      <c r="A7" s="1" t="s">
        <v>29</v>
      </c>
      <c r="B7" s="37">
        <v>1</v>
      </c>
      <c r="C7" s="52"/>
      <c r="D7" s="39">
        <v>23052</v>
      </c>
      <c r="E7" s="61"/>
      <c r="F7" s="37">
        <v>0</v>
      </c>
      <c r="G7" s="49"/>
      <c r="H7" s="37">
        <v>0</v>
      </c>
      <c r="I7" s="37">
        <v>0</v>
      </c>
      <c r="J7" s="37">
        <v>0</v>
      </c>
      <c r="K7" s="52"/>
      <c r="L7" s="37">
        <v>0</v>
      </c>
      <c r="M7" s="54"/>
      <c r="N7" s="37">
        <v>664</v>
      </c>
      <c r="O7" s="37" t="s">
        <v>51</v>
      </c>
      <c r="P7" s="40">
        <v>354</v>
      </c>
      <c r="Q7" s="52"/>
      <c r="R7" s="37">
        <v>0</v>
      </c>
      <c r="S7" s="49"/>
      <c r="T7" s="37">
        <v>214</v>
      </c>
      <c r="U7" s="52"/>
      <c r="V7" s="37">
        <f aca="true" t="shared" si="0" ref="V7:V14">T7+R7+P7+N7+L7+J7+H7+F7+D7+B7</f>
        <v>24285</v>
      </c>
      <c r="W7" s="49"/>
    </row>
    <row r="8" spans="1:23" ht="18" customHeight="1">
      <c r="A8" s="1" t="s">
        <v>30</v>
      </c>
      <c r="B8" s="37">
        <v>1485</v>
      </c>
      <c r="C8" s="37">
        <v>3452</v>
      </c>
      <c r="D8" s="39">
        <v>9758</v>
      </c>
      <c r="E8" s="39">
        <v>32291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41453</v>
      </c>
      <c r="M8" s="41">
        <v>42597</v>
      </c>
      <c r="N8" s="37">
        <v>21249</v>
      </c>
      <c r="O8" s="37">
        <v>50174.65909000002</v>
      </c>
      <c r="P8" s="40">
        <v>0</v>
      </c>
      <c r="Q8" s="37">
        <v>0</v>
      </c>
      <c r="R8" s="37">
        <v>0</v>
      </c>
      <c r="S8" s="37">
        <v>0</v>
      </c>
      <c r="T8" s="37">
        <v>2760</v>
      </c>
      <c r="U8" s="37">
        <v>5353.31403</v>
      </c>
      <c r="V8" s="37">
        <f t="shared" si="0"/>
        <v>76705</v>
      </c>
      <c r="W8" s="37">
        <f>U8+S8+Q8+O8+M8+K8+I8+G8+E8+C8</f>
        <v>133867.97312000004</v>
      </c>
    </row>
    <row r="9" spans="1:23" ht="18" customHeight="1">
      <c r="A9" s="1" t="s">
        <v>31</v>
      </c>
      <c r="B9" s="37">
        <f>SUM(B10:B12)</f>
        <v>11880</v>
      </c>
      <c r="C9" s="51">
        <v>6861</v>
      </c>
      <c r="D9" s="39">
        <v>34772</v>
      </c>
      <c r="E9" s="60">
        <v>24885</v>
      </c>
      <c r="F9" s="37">
        <v>0</v>
      </c>
      <c r="G9" s="49">
        <v>0</v>
      </c>
      <c r="H9" s="37">
        <v>12997</v>
      </c>
      <c r="I9" s="37">
        <v>8338</v>
      </c>
      <c r="J9" s="37">
        <f>+J10+J11+J12</f>
        <v>20835</v>
      </c>
      <c r="K9" s="37">
        <f>+K11+K12</f>
        <v>11243.47646</v>
      </c>
      <c r="L9" s="37">
        <v>90885</v>
      </c>
      <c r="M9" s="54">
        <v>43829</v>
      </c>
      <c r="N9" s="37">
        <f>SUM(N10:N12)</f>
        <v>178865</v>
      </c>
      <c r="O9" s="37">
        <f>SUM(O10:O12)</f>
        <v>128882.06463000004</v>
      </c>
      <c r="P9" s="40">
        <v>5527</v>
      </c>
      <c r="Q9" s="51">
        <v>5174</v>
      </c>
      <c r="R9" s="37">
        <v>216</v>
      </c>
      <c r="S9" s="49">
        <v>0</v>
      </c>
      <c r="T9" s="37">
        <v>15569</v>
      </c>
      <c r="U9" s="51">
        <v>19166.87112</v>
      </c>
      <c r="V9" s="37">
        <f t="shared" si="0"/>
        <v>371546</v>
      </c>
      <c r="W9" s="49">
        <f>U9+S9+Q9+O9+M9+K9+I9+G9+E9+C9</f>
        <v>248379.41221000004</v>
      </c>
    </row>
    <row r="10" spans="1:23" ht="18" customHeight="1">
      <c r="A10" s="1" t="s">
        <v>32</v>
      </c>
      <c r="B10" s="37">
        <v>1857</v>
      </c>
      <c r="C10" s="56"/>
      <c r="D10" s="39"/>
      <c r="E10" s="64"/>
      <c r="F10" s="37">
        <v>0</v>
      </c>
      <c r="G10" s="49"/>
      <c r="H10" s="37">
        <v>0</v>
      </c>
      <c r="I10" s="37">
        <v>0</v>
      </c>
      <c r="J10" s="37">
        <v>0</v>
      </c>
      <c r="K10" s="37">
        <v>0</v>
      </c>
      <c r="L10" s="37">
        <v>14743</v>
      </c>
      <c r="M10" s="54"/>
      <c r="N10" s="37">
        <v>44208</v>
      </c>
      <c r="O10" s="37">
        <v>5904.578159999998</v>
      </c>
      <c r="P10" s="40">
        <v>1039</v>
      </c>
      <c r="Q10" s="56"/>
      <c r="R10" s="37">
        <v>0</v>
      </c>
      <c r="S10" s="49"/>
      <c r="T10" s="37">
        <v>7517</v>
      </c>
      <c r="U10" s="56"/>
      <c r="V10" s="37">
        <f t="shared" si="0"/>
        <v>69364</v>
      </c>
      <c r="W10" s="49"/>
    </row>
    <row r="11" spans="1:23" ht="18" customHeight="1">
      <c r="A11" s="1" t="s">
        <v>33</v>
      </c>
      <c r="B11" s="37">
        <v>8235</v>
      </c>
      <c r="C11" s="52"/>
      <c r="D11" s="39">
        <v>30828</v>
      </c>
      <c r="E11" s="61"/>
      <c r="F11" s="37">
        <v>0</v>
      </c>
      <c r="G11" s="49"/>
      <c r="H11" s="37">
        <f>+H9</f>
        <v>12997</v>
      </c>
      <c r="I11" s="37">
        <v>0</v>
      </c>
      <c r="J11" s="37">
        <v>20546</v>
      </c>
      <c r="K11" s="38">
        <v>9526</v>
      </c>
      <c r="L11" s="37">
        <v>66734</v>
      </c>
      <c r="M11" s="54"/>
      <c r="N11" s="37">
        <v>115260</v>
      </c>
      <c r="O11" s="37">
        <v>60907.06018</v>
      </c>
      <c r="P11" s="40">
        <v>3020</v>
      </c>
      <c r="Q11" s="52"/>
      <c r="R11" s="37">
        <v>0</v>
      </c>
      <c r="S11" s="49"/>
      <c r="T11" s="37">
        <v>6780</v>
      </c>
      <c r="U11" s="52"/>
      <c r="V11" s="37">
        <f t="shared" si="0"/>
        <v>264400</v>
      </c>
      <c r="W11" s="49"/>
    </row>
    <row r="12" spans="1:23" ht="18" customHeight="1">
      <c r="A12" s="1" t="s">
        <v>30</v>
      </c>
      <c r="B12" s="37">
        <v>1788</v>
      </c>
      <c r="C12" s="37">
        <v>1589</v>
      </c>
      <c r="D12" s="39">
        <v>3944</v>
      </c>
      <c r="E12" s="39">
        <v>9907</v>
      </c>
      <c r="F12" s="37">
        <v>0</v>
      </c>
      <c r="G12" s="37">
        <v>0</v>
      </c>
      <c r="H12" s="37">
        <v>0</v>
      </c>
      <c r="I12" s="37">
        <v>0</v>
      </c>
      <c r="J12" s="37">
        <v>289</v>
      </c>
      <c r="K12" s="37">
        <v>1717.47646</v>
      </c>
      <c r="L12" s="37">
        <v>9408</v>
      </c>
      <c r="M12" s="42">
        <v>9857</v>
      </c>
      <c r="N12" s="37">
        <v>19397</v>
      </c>
      <c r="O12" s="37">
        <v>62070.426290000025</v>
      </c>
      <c r="P12" s="40">
        <v>1468</v>
      </c>
      <c r="Q12" s="37">
        <v>3398</v>
      </c>
      <c r="R12" s="37">
        <v>216</v>
      </c>
      <c r="S12" s="37">
        <v>298</v>
      </c>
      <c r="T12" s="37">
        <v>1272</v>
      </c>
      <c r="U12" s="37">
        <v>2637.6996799999993</v>
      </c>
      <c r="V12" s="37">
        <f t="shared" si="0"/>
        <v>37782</v>
      </c>
      <c r="W12" s="37">
        <f>U12+S12+Q12+O12+M12+K12+I12+G12+E12+C12</f>
        <v>91474.60243000003</v>
      </c>
    </row>
    <row r="13" spans="1:23" ht="18" customHeight="1">
      <c r="A13" s="1" t="s">
        <v>34</v>
      </c>
      <c r="B13" s="37">
        <v>0</v>
      </c>
      <c r="C13" s="37">
        <v>0</v>
      </c>
      <c r="D13" s="39">
        <v>0</v>
      </c>
      <c r="E13" s="39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3">
        <v>0</v>
      </c>
      <c r="M13" s="42">
        <v>0</v>
      </c>
      <c r="N13" s="37">
        <v>0</v>
      </c>
      <c r="O13" s="37">
        <v>0</v>
      </c>
      <c r="P13" s="40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>U13+S13+Q13+O13+M13+K13+I13+G13+E13+C13</f>
        <v>0</v>
      </c>
    </row>
    <row r="14" spans="1:23" ht="18" customHeight="1">
      <c r="A14" s="1" t="s">
        <v>36</v>
      </c>
      <c r="B14" s="37">
        <f>SUM(B6+B9)</f>
        <v>77559</v>
      </c>
      <c r="C14" s="37">
        <f>SUM(C6:C12)</f>
        <v>60886</v>
      </c>
      <c r="D14" s="39">
        <v>501992</v>
      </c>
      <c r="E14" s="39">
        <v>383403</v>
      </c>
      <c r="F14" s="37">
        <v>0</v>
      </c>
      <c r="G14" s="37">
        <v>0</v>
      </c>
      <c r="H14" s="37">
        <f>+H9+H6</f>
        <v>87176</v>
      </c>
      <c r="I14" s="37">
        <f>SUM(I6,I9)</f>
        <v>49264</v>
      </c>
      <c r="J14" s="37">
        <f>J6+J9</f>
        <v>31917</v>
      </c>
      <c r="K14" s="37">
        <f>K6+K9</f>
        <v>19567.90508</v>
      </c>
      <c r="L14" s="37">
        <f>L6+L9</f>
        <v>993672</v>
      </c>
      <c r="M14" s="41">
        <f>M6+M9</f>
        <v>892164</v>
      </c>
      <c r="N14" s="37">
        <f>+N6+N9</f>
        <v>1851549</v>
      </c>
      <c r="O14" s="37">
        <f>+O6+O9</f>
        <v>1359294.0036899992</v>
      </c>
      <c r="P14" s="40">
        <v>56565</v>
      </c>
      <c r="Q14" s="37">
        <v>37909</v>
      </c>
      <c r="R14" s="37">
        <v>216</v>
      </c>
      <c r="S14" s="37">
        <v>298</v>
      </c>
      <c r="T14" s="37">
        <v>97834</v>
      </c>
      <c r="U14" s="37">
        <v>61494.488379999995</v>
      </c>
      <c r="V14" s="37">
        <f t="shared" si="0"/>
        <v>3698480</v>
      </c>
      <c r="W14" s="37">
        <f>U14+S14+Q14+O14+M14+K14+I14+G14+E14+C14</f>
        <v>2864280.397149999</v>
      </c>
    </row>
    <row r="15" spans="1:23" ht="19.5" customHeight="1">
      <c r="A15" s="2"/>
      <c r="B15" s="8"/>
      <c r="C15" s="7"/>
      <c r="D15" s="8"/>
      <c r="E15" s="8"/>
      <c r="F15" s="8">
        <v>0</v>
      </c>
      <c r="G15" s="8">
        <v>0</v>
      </c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65" t="s">
        <v>24</v>
      </c>
      <c r="C16" s="66"/>
      <c r="D16" s="65" t="s">
        <v>17</v>
      </c>
      <c r="E16" s="66"/>
      <c r="F16" s="65" t="s">
        <v>18</v>
      </c>
      <c r="G16" s="66"/>
      <c r="H16" s="67" t="s">
        <v>19</v>
      </c>
      <c r="I16" s="68"/>
      <c r="J16" s="65" t="s">
        <v>44</v>
      </c>
      <c r="K16" s="66"/>
      <c r="L16" s="65" t="s">
        <v>23</v>
      </c>
      <c r="M16" s="66"/>
      <c r="N16" s="65" t="s">
        <v>42</v>
      </c>
      <c r="O16" s="66"/>
      <c r="P16" s="70" t="s">
        <v>20</v>
      </c>
      <c r="Q16" s="70"/>
      <c r="R16" s="71" t="s">
        <v>22</v>
      </c>
      <c r="S16" s="72"/>
      <c r="T16" s="65" t="s">
        <v>21</v>
      </c>
      <c r="U16" s="66"/>
      <c r="V16" s="70" t="s">
        <v>46</v>
      </c>
      <c r="W16" s="70"/>
    </row>
    <row r="17" spans="1:23" ht="4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5" t="s">
        <v>41</v>
      </c>
      <c r="W17" s="5" t="s">
        <v>26</v>
      </c>
    </row>
    <row r="18" spans="1:23" ht="15">
      <c r="A18" s="3" t="s">
        <v>38</v>
      </c>
      <c r="B18" s="37">
        <v>85</v>
      </c>
      <c r="C18" s="37">
        <v>43044</v>
      </c>
      <c r="D18" s="39">
        <v>743</v>
      </c>
      <c r="E18" s="39">
        <v>309379</v>
      </c>
      <c r="F18" s="37">
        <v>0</v>
      </c>
      <c r="G18" s="37">
        <v>0</v>
      </c>
      <c r="H18" s="37">
        <v>62</v>
      </c>
      <c r="I18" s="37">
        <v>33145</v>
      </c>
      <c r="J18" s="37">
        <v>19.722</v>
      </c>
      <c r="K18" s="37">
        <v>9764.28668</v>
      </c>
      <c r="L18" s="46">
        <v>1681</v>
      </c>
      <c r="M18" s="47">
        <v>646670</v>
      </c>
      <c r="N18" s="37">
        <v>2883.712</v>
      </c>
      <c r="O18" s="37">
        <v>1042712.2751599996</v>
      </c>
      <c r="P18" s="40">
        <v>72</v>
      </c>
      <c r="Q18" s="37">
        <v>31112</v>
      </c>
      <c r="R18" s="37">
        <v>0</v>
      </c>
      <c r="S18" s="37">
        <v>102</v>
      </c>
      <c r="T18" s="37">
        <v>81.64</v>
      </c>
      <c r="U18" s="37">
        <v>37641.91</v>
      </c>
      <c r="V18" s="37">
        <f aca="true" t="shared" si="1" ref="V18:W20">T18+R18+P18+N18+L18+J18+H18+F18+D18+B18</f>
        <v>5628.074</v>
      </c>
      <c r="W18" s="37">
        <f t="shared" si="1"/>
        <v>2153570.47184</v>
      </c>
    </row>
    <row r="19" spans="1:23" ht="15">
      <c r="A19" s="3" t="s">
        <v>39</v>
      </c>
      <c r="B19" s="37">
        <v>0</v>
      </c>
      <c r="C19" s="37">
        <v>34</v>
      </c>
      <c r="D19" s="39">
        <v>1</v>
      </c>
      <c r="E19" s="39">
        <v>657</v>
      </c>
      <c r="F19" s="37">
        <v>0</v>
      </c>
      <c r="G19" s="37">
        <v>0</v>
      </c>
      <c r="H19" s="37">
        <v>0</v>
      </c>
      <c r="I19" s="37">
        <v>0</v>
      </c>
      <c r="J19" s="45">
        <v>0</v>
      </c>
      <c r="K19" s="45">
        <v>0</v>
      </c>
      <c r="L19" s="46">
        <v>2</v>
      </c>
      <c r="M19" s="47">
        <v>789</v>
      </c>
      <c r="N19" s="37">
        <v>15.033</v>
      </c>
      <c r="O19" s="37">
        <v>4545.246820000001</v>
      </c>
      <c r="P19" s="40">
        <v>0</v>
      </c>
      <c r="Q19" s="37"/>
      <c r="R19" s="37">
        <v>0</v>
      </c>
      <c r="S19" s="37">
        <v>0</v>
      </c>
      <c r="T19" s="37">
        <v>0.085</v>
      </c>
      <c r="U19" s="37">
        <v>140.6189</v>
      </c>
      <c r="V19" s="37">
        <f t="shared" si="1"/>
        <v>18.118000000000002</v>
      </c>
      <c r="W19" s="37">
        <f t="shared" si="1"/>
        <v>6165.865720000002</v>
      </c>
    </row>
    <row r="20" spans="1:23" ht="15">
      <c r="A20" s="3" t="s">
        <v>40</v>
      </c>
      <c r="B20" s="37">
        <v>222</v>
      </c>
      <c r="C20" s="37">
        <v>17808</v>
      </c>
      <c r="D20" s="39">
        <v>1169</v>
      </c>
      <c r="E20" s="39">
        <v>73367</v>
      </c>
      <c r="F20" s="37">
        <v>0</v>
      </c>
      <c r="G20" s="37">
        <v>0</v>
      </c>
      <c r="H20" s="37">
        <v>199</v>
      </c>
      <c r="I20" s="37">
        <v>16119</v>
      </c>
      <c r="J20" s="37">
        <v>112.77</v>
      </c>
      <c r="K20" s="37">
        <v>9804.13948</v>
      </c>
      <c r="L20" s="46">
        <v>3711</v>
      </c>
      <c r="M20" s="47">
        <v>244705</v>
      </c>
      <c r="N20" s="37">
        <v>5256.788</v>
      </c>
      <c r="O20" s="37">
        <v>312036.48171</v>
      </c>
      <c r="P20" s="40">
        <v>111</v>
      </c>
      <c r="Q20" s="37">
        <v>6787</v>
      </c>
      <c r="R20" s="37">
        <v>1</v>
      </c>
      <c r="S20" s="37">
        <v>196</v>
      </c>
      <c r="T20" s="37">
        <v>154.461</v>
      </c>
      <c r="U20" s="37">
        <v>23711.926</v>
      </c>
      <c r="V20" s="37">
        <f>T20+R20+P20+N20+L20+J20+H20+F20+D20+B20</f>
        <v>10937.019</v>
      </c>
      <c r="W20" s="37">
        <f t="shared" si="1"/>
        <v>704534.54719</v>
      </c>
    </row>
    <row r="21" spans="1:23" ht="15">
      <c r="A21" s="3" t="s">
        <v>36</v>
      </c>
      <c r="B21" s="37">
        <f>SUM(B18:B20)</f>
        <v>307</v>
      </c>
      <c r="C21" s="37">
        <f>SUM(C18:C20)</f>
        <v>60886</v>
      </c>
      <c r="D21" s="39">
        <v>1913</v>
      </c>
      <c r="E21" s="39">
        <v>383403</v>
      </c>
      <c r="F21" s="37">
        <v>0</v>
      </c>
      <c r="G21" s="37">
        <v>0</v>
      </c>
      <c r="H21" s="37">
        <f>SUM(H18:H20)</f>
        <v>261</v>
      </c>
      <c r="I21" s="37">
        <f>SUM(I18:I20)</f>
        <v>49264</v>
      </c>
      <c r="J21" s="37">
        <f>SUM(J18:J20)</f>
        <v>132.492</v>
      </c>
      <c r="K21" s="37">
        <f>SUM(K18:K20)</f>
        <v>19568.42616</v>
      </c>
      <c r="L21" s="46">
        <f>+SUM(L18:L20)</f>
        <v>5394</v>
      </c>
      <c r="M21" s="47">
        <f>+SUM(M18:M20)</f>
        <v>892164</v>
      </c>
      <c r="N21" s="37">
        <f>SUM(N18:N20)</f>
        <v>8155.532999999999</v>
      </c>
      <c r="O21" s="37">
        <f>SUM(O18:O20)</f>
        <v>1359294.0036899997</v>
      </c>
      <c r="P21" s="40">
        <v>183</v>
      </c>
      <c r="Q21" s="37">
        <v>37909</v>
      </c>
      <c r="R21" s="37">
        <v>1</v>
      </c>
      <c r="S21" s="37">
        <v>298</v>
      </c>
      <c r="T21" s="37">
        <v>236.186</v>
      </c>
      <c r="U21" s="37">
        <v>61494.454900000004</v>
      </c>
      <c r="V21" s="37">
        <f>T21+R21+P21+N21+L21+J21+H21+F21+D21+B21</f>
        <v>16583.211</v>
      </c>
      <c r="W21" s="37">
        <f>U21+S21+Q21+O21+M21+K21+I21+G21+E21+C21</f>
        <v>2864280.8847499997</v>
      </c>
    </row>
    <row r="22" spans="2:21" ht="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0">
    <mergeCell ref="D16:E16"/>
    <mergeCell ref="F16:G16"/>
    <mergeCell ref="B4:C4"/>
    <mergeCell ref="E9:E11"/>
    <mergeCell ref="B16:C16"/>
    <mergeCell ref="C9:C11"/>
    <mergeCell ref="D4:E4"/>
    <mergeCell ref="F4:G4"/>
    <mergeCell ref="G9:G11"/>
    <mergeCell ref="E6:E7"/>
    <mergeCell ref="G6:G7"/>
    <mergeCell ref="J4:K4"/>
    <mergeCell ref="A3:S3"/>
    <mergeCell ref="P4:Q4"/>
    <mergeCell ref="R4:S4"/>
    <mergeCell ref="C6:C7"/>
    <mergeCell ref="K6:K7"/>
    <mergeCell ref="V4:W4"/>
    <mergeCell ref="W6:W7"/>
    <mergeCell ref="W9:W11"/>
    <mergeCell ref="V16:W16"/>
    <mergeCell ref="Q9:Q11"/>
    <mergeCell ref="S9:S11"/>
    <mergeCell ref="T4:U4"/>
    <mergeCell ref="R16:S16"/>
    <mergeCell ref="S6:S7"/>
    <mergeCell ref="P16:Q16"/>
    <mergeCell ref="J16:K16"/>
    <mergeCell ref="H16:I16"/>
    <mergeCell ref="H4:I4"/>
    <mergeCell ref="L4:M4"/>
    <mergeCell ref="L16:M16"/>
    <mergeCell ref="N16:O16"/>
    <mergeCell ref="N4:O4"/>
    <mergeCell ref="U9:U11"/>
    <mergeCell ref="Q6:Q7"/>
    <mergeCell ref="T16:U16"/>
    <mergeCell ref="U6:U7"/>
    <mergeCell ref="M9:M11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2012-09-27T12:16:37Z</dcterms:modified>
  <cp:category/>
  <cp:version/>
  <cp:contentType/>
  <cp:contentStatus/>
</cp:coreProperties>
</file>