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<sst xmlns="http://schemas.openxmlformats.org/spreadsheetml/2006/main" count="167" uniqueCount="51">
  <si>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</si>
  <si>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</si>
  <si>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</si>
  <si>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</si>
  <si>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</si>
  <si>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</si>
  <si>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</si>
  <si>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</si>
  <si>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</si>
  <si>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</si>
  <si>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</si>
  <si>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</si>
  <si>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</si>
  <si>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</si>
  <si>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</si>
  <si>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</si>
  <si>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</si>
  <si>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AB DnB NORD bankas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</si>
  <si>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</si>
  <si>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</si>
  <si>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</si>
  <si>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</si>
  <si>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</si>
  <si>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</si>
  <si>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</si>
  <si>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</si>
  <si>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</si>
  <si>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</si>
  <si>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</si>
  <si>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</si>
  <si>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</si>
  <si>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</si>
  <si>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</si>
  <si>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</si>
  <si>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</si>
  <si>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</si>
  <si>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</si>
  <si>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</si>
  <si>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</si>
  <si>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</si>
  <si>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</si>
  <si>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</si>
  <si>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Ab "Swedbank"</t>
  </si>
  <si>
    <t>"Swedbank", AB</t>
  </si>
  <si>
    <t>AB "Citadele" bankas</t>
  </si>
  <si>
    <t>Bankai</t>
  </si>
  <si>
    <t>Banks</t>
  </si>
  <si>
    <t>AB DNB bankas</t>
  </si>
  <si>
    <t>2012 m. balandis mėn. pab.</t>
  </si>
  <si>
    <t xml:space="preserve">                                                                                                                                                                                                </t>
  </si>
  <si>
    <t>April, 2012 (number - end of period)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</si>
</sst>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</numFmts>
  <fonts count="4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0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0" xfId="57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left"/>
    </xf>
    <xf numFmtId="3" fontId="7" fillId="33" borderId="0" xfId="0" applyNumberFormat="1" applyFont="1" applyFill="1" applyAlignment="1">
      <alignment horizontal="center"/>
    </xf>
    <xf numFmtId="3" fontId="4" fillId="33" borderId="11" xfId="60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Fill="1" applyAlignment="1">
      <alignment horizontal="center"/>
    </xf>
    <xf numFmtId="3" fontId="4" fillId="33" borderId="11" xfId="42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11" xfId="57" applyNumberFormat="1" applyFont="1" applyFill="1" applyBorder="1" applyAlignment="1">
      <alignment horizontal="center" vertical="center"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1" xfId="57" applyNumberFormat="1" applyFont="1" applyFill="1" applyBorder="1" applyAlignment="1">
      <alignment horizontal="center" vertical="center"/>
      <protection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33" borderId="10" xfId="42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/>
    </xf>
    <xf numFmtId="3" fontId="4" fillId="0" borderId="13" xfId="57" applyNumberFormat="1" applyFont="1" applyFill="1" applyBorder="1" applyAlignment="1">
      <alignment horizontal="center" vertical="center"/>
      <protection/>
    </xf>
    <xf numFmtId="3" fontId="4" fillId="0" borderId="14" xfId="57" applyNumberFormat="1" applyFont="1" applyFill="1" applyBorder="1" applyAlignment="1">
      <alignment horizontal="center" vertical="center"/>
      <protection/>
    </xf>
    <xf numFmtId="3" fontId="4" fillId="0" borderId="15" xfId="57" applyNumberFormat="1" applyFont="1" applyFill="1" applyBorder="1" applyAlignment="1">
      <alignment horizontal="center" vertical="center"/>
      <protection/>
    </xf>
    <xf numFmtId="3" fontId="7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 shrinkToFi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="76" zoomScaleNormal="76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:U1"/>
    </sheetView>
  </sheetViews>
  <sheetFormatPr defaultColWidth="26.140625" defaultRowHeight="12.75"/>
  <cols>
    <col min="1" max="1" width="46.57421875" style="15" customWidth="1"/>
    <col min="2" max="16384" width="26.140625" style="15" customWidth="1"/>
  </cols>
  <sheetData>
    <row r="1" spans="1:25" ht="20.25">
      <c r="A1" s="54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Y1" s="15" t="s">
        <v>49</v>
      </c>
    </row>
    <row r="2" spans="1:21" ht="20.25">
      <c r="A2" s="54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19" ht="10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23" ht="42.75" customHeight="1">
      <c r="A4" s="17"/>
      <c r="B4" s="47" t="s">
        <v>24</v>
      </c>
      <c r="C4" s="47"/>
      <c r="D4" s="47" t="s">
        <v>47</v>
      </c>
      <c r="E4" s="47"/>
      <c r="F4" s="47" t="s">
        <v>18</v>
      </c>
      <c r="G4" s="47"/>
      <c r="H4" s="46" t="s">
        <v>19</v>
      </c>
      <c r="I4" s="46"/>
      <c r="J4" s="47" t="s">
        <v>44</v>
      </c>
      <c r="K4" s="47"/>
      <c r="L4" s="47" t="s">
        <v>23</v>
      </c>
      <c r="M4" s="47"/>
      <c r="N4" s="61" t="s">
        <v>43</v>
      </c>
      <c r="O4" s="61"/>
      <c r="P4" s="47" t="s">
        <v>20</v>
      </c>
      <c r="Q4" s="47"/>
      <c r="R4" s="56" t="s">
        <v>22</v>
      </c>
      <c r="S4" s="56"/>
      <c r="T4" s="47" t="s">
        <v>21</v>
      </c>
      <c r="U4" s="47"/>
      <c r="V4" s="47" t="s">
        <v>45</v>
      </c>
      <c r="W4" s="47"/>
    </row>
    <row r="5" spans="1:23" ht="20.25">
      <c r="A5" s="17" t="s">
        <v>10</v>
      </c>
      <c r="B5" s="18" t="s">
        <v>9</v>
      </c>
      <c r="C5" s="19" t="s">
        <v>4</v>
      </c>
      <c r="D5" s="18" t="s">
        <v>9</v>
      </c>
      <c r="E5" s="19" t="s">
        <v>4</v>
      </c>
      <c r="F5" s="18" t="s">
        <v>9</v>
      </c>
      <c r="G5" s="19" t="s">
        <v>4</v>
      </c>
      <c r="H5" s="18" t="s">
        <v>9</v>
      </c>
      <c r="I5" s="19" t="s">
        <v>4</v>
      </c>
      <c r="J5" s="18" t="s">
        <v>9</v>
      </c>
      <c r="K5" s="19" t="s">
        <v>4</v>
      </c>
      <c r="L5" s="18" t="s">
        <v>9</v>
      </c>
      <c r="M5" s="20" t="s">
        <v>4</v>
      </c>
      <c r="N5" s="18" t="s">
        <v>9</v>
      </c>
      <c r="O5" s="19" t="s">
        <v>4</v>
      </c>
      <c r="P5" s="21" t="s">
        <v>9</v>
      </c>
      <c r="Q5" s="19" t="s">
        <v>4</v>
      </c>
      <c r="R5" s="18" t="s">
        <v>9</v>
      </c>
      <c r="S5" s="19" t="s">
        <v>4</v>
      </c>
      <c r="T5" s="18" t="s">
        <v>9</v>
      </c>
      <c r="U5" s="19" t="s">
        <v>4</v>
      </c>
      <c r="V5" s="18" t="s">
        <v>9</v>
      </c>
      <c r="W5" s="19" t="s">
        <v>4</v>
      </c>
    </row>
    <row r="6" spans="1:23" s="31" customFormat="1" ht="18" customHeight="1">
      <c r="A6" s="30" t="s">
        <v>11</v>
      </c>
      <c r="B6" s="7">
        <v>65253</v>
      </c>
      <c r="C6" s="57">
        <v>44368</v>
      </c>
      <c r="D6" s="40">
        <v>463494</v>
      </c>
      <c r="E6" s="50">
        <v>343928</v>
      </c>
      <c r="F6" s="7">
        <v>0</v>
      </c>
      <c r="G6" s="48">
        <v>0</v>
      </c>
      <c r="H6" s="7">
        <v>78426</v>
      </c>
      <c r="I6" s="57">
        <v>38741</v>
      </c>
      <c r="J6" s="7">
        <v>11132</v>
      </c>
      <c r="K6" s="57">
        <v>7263.06821</v>
      </c>
      <c r="L6" s="7">
        <v>900257</v>
      </c>
      <c r="M6" s="60">
        <v>825796</v>
      </c>
      <c r="N6" s="7">
        <v>1648546</v>
      </c>
      <c r="O6" s="57">
        <v>1159832.12383</v>
      </c>
      <c r="P6" s="43">
        <v>50452</v>
      </c>
      <c r="Q6" s="57">
        <v>28277.61054</v>
      </c>
      <c r="R6" s="7">
        <v>0</v>
      </c>
      <c r="S6" s="48">
        <v>0</v>
      </c>
      <c r="T6" s="7">
        <v>78959</v>
      </c>
      <c r="U6" s="57">
        <v>38445.97402</v>
      </c>
      <c r="V6" s="7">
        <f>T6+R6+P6+N6+L6+J6+H6+F6+D6+B6</f>
        <v>3296519</v>
      </c>
      <c r="W6" s="48">
        <f>U6+S6+Q6+O6+M6+K6+I6+G6+E6+C6</f>
        <v>2486651.7766</v>
      </c>
    </row>
    <row r="7" spans="1:23" s="31" customFormat="1" ht="18" customHeight="1">
      <c r="A7" s="30" t="s">
        <v>12</v>
      </c>
      <c r="B7" s="7">
        <v>19</v>
      </c>
      <c r="C7" s="59"/>
      <c r="D7" s="40">
        <v>23204</v>
      </c>
      <c r="E7" s="52"/>
      <c r="F7" s="7">
        <v>0</v>
      </c>
      <c r="G7" s="48"/>
      <c r="H7" s="7">
        <v>0</v>
      </c>
      <c r="I7" s="59"/>
      <c r="J7" s="7">
        <v>0</v>
      </c>
      <c r="K7" s="59"/>
      <c r="L7" s="7">
        <v>0</v>
      </c>
      <c r="M7" s="60"/>
      <c r="N7" s="7">
        <v>684</v>
      </c>
      <c r="O7" s="59"/>
      <c r="P7" s="43">
        <v>362</v>
      </c>
      <c r="Q7" s="59"/>
      <c r="R7" s="7">
        <v>0</v>
      </c>
      <c r="S7" s="48"/>
      <c r="T7" s="7">
        <v>228</v>
      </c>
      <c r="U7" s="59"/>
      <c r="V7" s="7">
        <f aca="true" t="shared" si="0" ref="V7:V14">T7+R7+P7+N7+L7+J7+H7+F7+D7+B7</f>
        <v>24497</v>
      </c>
      <c r="W7" s="48"/>
    </row>
    <row r="8" spans="1:23" s="31" customFormat="1" ht="18" customHeight="1">
      <c r="A8" s="30" t="s">
        <v>13</v>
      </c>
      <c r="B8" s="7">
        <v>1353</v>
      </c>
      <c r="C8" s="7">
        <v>2884</v>
      </c>
      <c r="D8" s="40">
        <v>9366</v>
      </c>
      <c r="E8" s="40">
        <v>26502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39385</v>
      </c>
      <c r="M8" s="41">
        <v>40726</v>
      </c>
      <c r="N8" s="7">
        <v>21581</v>
      </c>
      <c r="O8" s="7">
        <v>45149.50244000002</v>
      </c>
      <c r="P8" s="43">
        <v>0</v>
      </c>
      <c r="Q8" s="7">
        <v>0</v>
      </c>
      <c r="R8" s="7">
        <v>0</v>
      </c>
      <c r="S8" s="7">
        <v>0</v>
      </c>
      <c r="T8" s="7">
        <v>2597</v>
      </c>
      <c r="U8" s="7">
        <v>6157.13597</v>
      </c>
      <c r="V8" s="7">
        <f t="shared" si="0"/>
        <v>74282</v>
      </c>
      <c r="W8" s="7">
        <f>U8+S8+Q8+O8+M8+K8+I8+G8+E8+C8</f>
        <v>121418.63841000001</v>
      </c>
    </row>
    <row r="9" spans="1:23" s="31" customFormat="1" ht="18" customHeight="1">
      <c r="A9" s="30" t="s">
        <v>14</v>
      </c>
      <c r="B9" s="7">
        <f>SUM(B10:B12)</f>
        <v>12260</v>
      </c>
      <c r="C9" s="57">
        <v>6555</v>
      </c>
      <c r="D9" s="40">
        <v>32202</v>
      </c>
      <c r="E9" s="50">
        <v>22812</v>
      </c>
      <c r="F9" s="7">
        <v>0</v>
      </c>
      <c r="G9" s="48">
        <v>0</v>
      </c>
      <c r="H9" s="7">
        <v>13775</v>
      </c>
      <c r="I9" s="57">
        <v>8725</v>
      </c>
      <c r="J9" s="7">
        <f>+J10+J11+J12</f>
        <v>20531</v>
      </c>
      <c r="K9" s="57">
        <v>10349.659520000001</v>
      </c>
      <c r="L9" s="7">
        <v>91715</v>
      </c>
      <c r="M9" s="60">
        <v>44840</v>
      </c>
      <c r="N9" s="7">
        <f>SUM(N10:N12)</f>
        <v>180334</v>
      </c>
      <c r="O9" s="57">
        <v>118268.30332</v>
      </c>
      <c r="P9" s="43">
        <v>4987</v>
      </c>
      <c r="Q9" s="57">
        <v>3945.2210399999994</v>
      </c>
      <c r="R9" s="7">
        <v>177</v>
      </c>
      <c r="S9" s="48">
        <v>0</v>
      </c>
      <c r="T9" s="7">
        <v>18216</v>
      </c>
      <c r="U9" s="57">
        <v>16491.08622</v>
      </c>
      <c r="V9" s="7">
        <f t="shared" si="0"/>
        <v>374197</v>
      </c>
      <c r="W9" s="48">
        <f>U9+S9+Q9+O9+M9+K9+I9+G9+E9+C9</f>
        <v>231986.27010000002</v>
      </c>
    </row>
    <row r="10" spans="1:23" s="31" customFormat="1" ht="18" customHeight="1">
      <c r="A10" s="30" t="s">
        <v>16</v>
      </c>
      <c r="B10" s="7">
        <v>2453</v>
      </c>
      <c r="C10" s="58"/>
      <c r="D10" s="40">
        <v>0</v>
      </c>
      <c r="E10" s="51"/>
      <c r="F10" s="7">
        <v>0</v>
      </c>
      <c r="G10" s="48"/>
      <c r="H10" s="7">
        <v>0</v>
      </c>
      <c r="I10" s="58"/>
      <c r="J10" s="7">
        <v>0</v>
      </c>
      <c r="K10" s="58"/>
      <c r="L10" s="7">
        <v>15957</v>
      </c>
      <c r="M10" s="60"/>
      <c r="N10" s="7">
        <v>48036</v>
      </c>
      <c r="O10" s="58"/>
      <c r="P10" s="43">
        <v>1155</v>
      </c>
      <c r="Q10" s="58"/>
      <c r="R10" s="7">
        <v>0</v>
      </c>
      <c r="S10" s="48"/>
      <c r="T10" s="7">
        <v>10015</v>
      </c>
      <c r="U10" s="58"/>
      <c r="V10" s="7">
        <f t="shared" si="0"/>
        <v>77616</v>
      </c>
      <c r="W10" s="48"/>
    </row>
    <row r="11" spans="1:23" s="31" customFormat="1" ht="18" customHeight="1">
      <c r="A11" s="30" t="s">
        <v>15</v>
      </c>
      <c r="B11" s="7">
        <v>8048</v>
      </c>
      <c r="C11" s="59"/>
      <c r="D11" s="40">
        <v>28445</v>
      </c>
      <c r="E11" s="52"/>
      <c r="F11" s="7">
        <v>0</v>
      </c>
      <c r="G11" s="48"/>
      <c r="H11" s="7">
        <f>+H9</f>
        <v>13775</v>
      </c>
      <c r="I11" s="59"/>
      <c r="J11" s="7">
        <f>2027+18227</f>
        <v>20254</v>
      </c>
      <c r="K11" s="59"/>
      <c r="L11" s="7">
        <v>66540</v>
      </c>
      <c r="M11" s="60"/>
      <c r="N11" s="7">
        <v>114208</v>
      </c>
      <c r="O11" s="59"/>
      <c r="P11" s="43">
        <v>2690</v>
      </c>
      <c r="Q11" s="59"/>
      <c r="R11" s="7">
        <v>0</v>
      </c>
      <c r="S11" s="48"/>
      <c r="T11" s="7">
        <v>8201</v>
      </c>
      <c r="U11" s="59"/>
      <c r="V11" s="7">
        <f t="shared" si="0"/>
        <v>262161</v>
      </c>
      <c r="W11" s="48"/>
    </row>
    <row r="12" spans="1:23" s="31" customFormat="1" ht="18" customHeight="1">
      <c r="A12" s="30" t="s">
        <v>13</v>
      </c>
      <c r="B12" s="7">
        <v>1759</v>
      </c>
      <c r="C12" s="7">
        <v>1594</v>
      </c>
      <c r="D12" s="40">
        <v>3757</v>
      </c>
      <c r="E12" s="40">
        <v>10127</v>
      </c>
      <c r="F12" s="7">
        <v>0</v>
      </c>
      <c r="G12" s="7">
        <v>0</v>
      </c>
      <c r="H12" s="7">
        <v>0</v>
      </c>
      <c r="I12" s="7">
        <v>0</v>
      </c>
      <c r="J12" s="7">
        <v>277</v>
      </c>
      <c r="K12" s="7">
        <v>1464.86189</v>
      </c>
      <c r="L12" s="7">
        <v>9218</v>
      </c>
      <c r="M12" s="42">
        <v>10846</v>
      </c>
      <c r="N12" s="7">
        <v>18090</v>
      </c>
      <c r="O12" s="7">
        <v>55279.80385</v>
      </c>
      <c r="P12" s="43">
        <v>1142</v>
      </c>
      <c r="Q12" s="7">
        <v>2236.65566</v>
      </c>
      <c r="R12" s="7">
        <v>177</v>
      </c>
      <c r="S12" s="7">
        <v>258</v>
      </c>
      <c r="T12" s="7">
        <v>1190</v>
      </c>
      <c r="U12" s="7">
        <v>2564.4693099999995</v>
      </c>
      <c r="V12" s="7">
        <f t="shared" si="0"/>
        <v>35610</v>
      </c>
      <c r="W12" s="7">
        <f>U12+S12+Q12+O12+M12+K12+I12+G12+E12+C12</f>
        <v>84370.79071</v>
      </c>
    </row>
    <row r="13" spans="1:23" s="31" customFormat="1" ht="18" customHeight="1">
      <c r="A13" s="30" t="s">
        <v>2</v>
      </c>
      <c r="B13" s="7">
        <v>0</v>
      </c>
      <c r="C13" s="7">
        <v>0</v>
      </c>
      <c r="D13" s="40">
        <v>0</v>
      </c>
      <c r="E13" s="40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39">
        <v>0</v>
      </c>
      <c r="M13" s="42">
        <v>0</v>
      </c>
      <c r="N13" s="7">
        <v>0</v>
      </c>
      <c r="O13" s="7">
        <v>0</v>
      </c>
      <c r="P13" s="43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f t="shared" si="0"/>
        <v>0</v>
      </c>
      <c r="W13" s="7">
        <f>U13+S13+Q13+O13+M13+K13+I13+G13+E13+C13</f>
        <v>0</v>
      </c>
    </row>
    <row r="14" spans="1:23" s="31" customFormat="1" ht="18" customHeight="1">
      <c r="A14" s="30" t="s">
        <v>0</v>
      </c>
      <c r="B14" s="7">
        <f>SUM(B6+B9)</f>
        <v>77513</v>
      </c>
      <c r="C14" s="7">
        <f>SUM(C6:C12)</f>
        <v>55401</v>
      </c>
      <c r="D14" s="40">
        <v>495696</v>
      </c>
      <c r="E14" s="40">
        <v>366740</v>
      </c>
      <c r="F14" s="7">
        <v>0</v>
      </c>
      <c r="G14" s="7">
        <v>0</v>
      </c>
      <c r="H14" s="7">
        <f>+H9+H6</f>
        <v>92201</v>
      </c>
      <c r="I14" s="7">
        <f>SUM(I6,I9)</f>
        <v>47466</v>
      </c>
      <c r="J14" s="7">
        <f>J6+J9</f>
        <v>31663</v>
      </c>
      <c r="K14" s="7">
        <v>17612.727730000002</v>
      </c>
      <c r="L14" s="7">
        <f>L6+L9</f>
        <v>991972</v>
      </c>
      <c r="M14" s="41">
        <f>M6+M9</f>
        <v>870636</v>
      </c>
      <c r="N14" s="7">
        <f>+N6+N9</f>
        <v>1828880</v>
      </c>
      <c r="O14" s="7">
        <v>1278100.42715</v>
      </c>
      <c r="P14" s="43">
        <v>55439</v>
      </c>
      <c r="Q14" s="7">
        <v>32222.831580000002</v>
      </c>
      <c r="R14" s="7">
        <v>177</v>
      </c>
      <c r="S14" s="7">
        <v>258</v>
      </c>
      <c r="T14" s="7">
        <v>97175</v>
      </c>
      <c r="U14" s="7">
        <v>54937.060240000006</v>
      </c>
      <c r="V14" s="7">
        <f t="shared" si="0"/>
        <v>3670716</v>
      </c>
      <c r="W14" s="7">
        <f>U14+S14+Q14+O14+M14+K14+I14+G14+E14+C14</f>
        <v>2723374.0467</v>
      </c>
    </row>
    <row r="15" spans="1:23" s="22" customFormat="1" ht="19.5" customHeight="1">
      <c r="A15" s="23"/>
      <c r="B15" s="36"/>
      <c r="C15" s="36"/>
      <c r="D15" s="24"/>
      <c r="E15" s="24"/>
      <c r="F15" s="24"/>
      <c r="G15" s="24"/>
      <c r="H15" s="24"/>
      <c r="I15" s="24"/>
      <c r="J15" s="24"/>
      <c r="K15" s="24"/>
      <c r="L15" s="25"/>
      <c r="M15" s="23"/>
      <c r="N15" s="24"/>
      <c r="O15" s="24"/>
      <c r="P15" s="26"/>
      <c r="Q15" s="26"/>
      <c r="R15" s="24"/>
      <c r="S15" s="24"/>
      <c r="T15" s="24"/>
      <c r="U15" s="24"/>
      <c r="V15" s="24"/>
      <c r="W15" s="24"/>
    </row>
    <row r="16" spans="1:24" s="28" customFormat="1" ht="42.75" customHeight="1">
      <c r="A16" s="27"/>
      <c r="B16" s="53" t="s">
        <v>24</v>
      </c>
      <c r="C16" s="53"/>
      <c r="D16" s="53" t="s">
        <v>17</v>
      </c>
      <c r="E16" s="53"/>
      <c r="F16" s="53" t="s">
        <v>18</v>
      </c>
      <c r="G16" s="53"/>
      <c r="H16" s="49" t="s">
        <v>19</v>
      </c>
      <c r="I16" s="49"/>
      <c r="J16" s="53" t="s">
        <v>44</v>
      </c>
      <c r="K16" s="53"/>
      <c r="L16" s="53" t="s">
        <v>23</v>
      </c>
      <c r="M16" s="53"/>
      <c r="N16" s="53" t="s">
        <v>43</v>
      </c>
      <c r="O16" s="53"/>
      <c r="P16" s="53" t="s">
        <v>20</v>
      </c>
      <c r="Q16" s="53"/>
      <c r="R16" s="62" t="s">
        <v>22</v>
      </c>
      <c r="S16" s="62"/>
      <c r="T16" s="53" t="s">
        <v>21</v>
      </c>
      <c r="U16" s="53"/>
      <c r="V16" s="53" t="s">
        <v>45</v>
      </c>
      <c r="W16" s="53"/>
      <c r="X16" s="22"/>
    </row>
    <row r="17" spans="1:24" s="28" customFormat="1" ht="60.75">
      <c r="A17" s="27" t="s">
        <v>8</v>
      </c>
      <c r="B17" s="19" t="s">
        <v>3</v>
      </c>
      <c r="C17" s="19" t="s">
        <v>4</v>
      </c>
      <c r="D17" s="19" t="s">
        <v>3</v>
      </c>
      <c r="E17" s="19" t="s">
        <v>4</v>
      </c>
      <c r="F17" s="19" t="s">
        <v>3</v>
      </c>
      <c r="G17" s="19" t="s">
        <v>4</v>
      </c>
      <c r="H17" s="19" t="s">
        <v>3</v>
      </c>
      <c r="I17" s="19" t="s">
        <v>4</v>
      </c>
      <c r="J17" s="19" t="s">
        <v>3</v>
      </c>
      <c r="K17" s="19" t="s">
        <v>4</v>
      </c>
      <c r="L17" s="19" t="s">
        <v>3</v>
      </c>
      <c r="M17" s="20" t="s">
        <v>4</v>
      </c>
      <c r="N17" s="19" t="s">
        <v>3</v>
      </c>
      <c r="O17" s="19" t="s">
        <v>4</v>
      </c>
      <c r="P17" s="29" t="s">
        <v>3</v>
      </c>
      <c r="Q17" s="19" t="s">
        <v>4</v>
      </c>
      <c r="R17" s="19" t="s">
        <v>3</v>
      </c>
      <c r="S17" s="19" t="s">
        <v>4</v>
      </c>
      <c r="T17" s="19" t="s">
        <v>3</v>
      </c>
      <c r="U17" s="19" t="s">
        <v>4</v>
      </c>
      <c r="V17" s="19" t="s">
        <v>3</v>
      </c>
      <c r="W17" s="19" t="s">
        <v>4</v>
      </c>
      <c r="X17" s="22"/>
    </row>
    <row r="18" spans="1:24" s="28" customFormat="1" ht="20.25">
      <c r="A18" s="27" t="s">
        <v>5</v>
      </c>
      <c r="B18" s="37">
        <v>84</v>
      </c>
      <c r="C18" s="37">
        <v>39293</v>
      </c>
      <c r="D18" s="38">
        <v>776</v>
      </c>
      <c r="E18" s="38">
        <v>299782</v>
      </c>
      <c r="F18" s="37">
        <v>0</v>
      </c>
      <c r="G18" s="37">
        <v>0</v>
      </c>
      <c r="H18" s="37">
        <v>61</v>
      </c>
      <c r="I18" s="37">
        <v>31862</v>
      </c>
      <c r="J18" s="37">
        <v>18.483</v>
      </c>
      <c r="K18" s="37">
        <v>8697.116539999999</v>
      </c>
      <c r="L18" s="34">
        <v>1707</v>
      </c>
      <c r="M18" s="44">
        <v>637689</v>
      </c>
      <c r="N18" s="37">
        <v>2897.195</v>
      </c>
      <c r="O18" s="37">
        <v>989174.4049099999</v>
      </c>
      <c r="P18" s="45">
        <v>66</v>
      </c>
      <c r="Q18" s="37">
        <v>26209.637</v>
      </c>
      <c r="R18" s="37">
        <v>0</v>
      </c>
      <c r="S18" s="37">
        <v>70</v>
      </c>
      <c r="T18" s="37">
        <v>79.76</v>
      </c>
      <c r="U18" s="37">
        <v>35075.0734</v>
      </c>
      <c r="V18" s="37">
        <f aca="true" t="shared" si="1" ref="V18:W20">T18+R18+P18+N18+L18+J18+H18+F18+D18+B18</f>
        <v>5689.438</v>
      </c>
      <c r="W18" s="37">
        <f t="shared" si="1"/>
        <v>2067852.23185</v>
      </c>
      <c r="X18" s="35"/>
    </row>
    <row r="19" spans="1:24" s="28" customFormat="1" ht="20.25">
      <c r="A19" s="27" t="s">
        <v>6</v>
      </c>
      <c r="B19" s="37">
        <v>0</v>
      </c>
      <c r="C19" s="37">
        <v>20</v>
      </c>
      <c r="D19" s="38">
        <v>2</v>
      </c>
      <c r="E19" s="38">
        <v>742</v>
      </c>
      <c r="F19" s="37">
        <v>0</v>
      </c>
      <c r="G19" s="37">
        <v>0</v>
      </c>
      <c r="H19" s="37">
        <v>0</v>
      </c>
      <c r="I19" s="37">
        <v>0</v>
      </c>
      <c r="J19" s="32">
        <v>0</v>
      </c>
      <c r="K19" s="32">
        <v>0</v>
      </c>
      <c r="L19" s="34">
        <v>2</v>
      </c>
      <c r="M19" s="44">
        <v>658</v>
      </c>
      <c r="N19" s="37">
        <v>16.559</v>
      </c>
      <c r="O19" s="37">
        <v>4889.233710000002</v>
      </c>
      <c r="P19" s="45">
        <v>0</v>
      </c>
      <c r="Q19" s="37">
        <v>0</v>
      </c>
      <c r="R19" s="37">
        <v>0</v>
      </c>
      <c r="S19" s="37">
        <v>0</v>
      </c>
      <c r="T19" s="37">
        <v>0.07</v>
      </c>
      <c r="U19" s="37">
        <v>114.56</v>
      </c>
      <c r="V19" s="37">
        <f t="shared" si="1"/>
        <v>20.629</v>
      </c>
      <c r="W19" s="37">
        <f t="shared" si="1"/>
        <v>6423.793710000003</v>
      </c>
      <c r="X19" s="35"/>
    </row>
    <row r="20" spans="1:24" s="28" customFormat="1" ht="20.25">
      <c r="A20" s="27" t="s">
        <v>7</v>
      </c>
      <c r="B20" s="37">
        <v>201</v>
      </c>
      <c r="C20" s="37">
        <v>16088</v>
      </c>
      <c r="D20" s="38">
        <v>1109</v>
      </c>
      <c r="E20" s="38">
        <v>66216</v>
      </c>
      <c r="F20" s="37">
        <v>0</v>
      </c>
      <c r="G20" s="37">
        <v>0</v>
      </c>
      <c r="H20" s="37">
        <v>186</v>
      </c>
      <c r="I20" s="37">
        <v>15604</v>
      </c>
      <c r="J20" s="37">
        <v>98.185</v>
      </c>
      <c r="K20" s="37">
        <v>8915.611190000001</v>
      </c>
      <c r="L20" s="34">
        <v>3560</v>
      </c>
      <c r="M20" s="44">
        <v>232289</v>
      </c>
      <c r="N20" s="37">
        <v>4957.738</v>
      </c>
      <c r="O20" s="37">
        <v>284036.78853000014</v>
      </c>
      <c r="P20" s="45">
        <v>97</v>
      </c>
      <c r="Q20" s="37">
        <v>6013.19459</v>
      </c>
      <c r="R20" s="37">
        <v>1</v>
      </c>
      <c r="S20" s="37">
        <v>188</v>
      </c>
      <c r="T20" s="37">
        <v>137.496</v>
      </c>
      <c r="U20" s="37">
        <v>19747.42688</v>
      </c>
      <c r="V20" s="37">
        <f t="shared" si="1"/>
        <v>10347.419</v>
      </c>
      <c r="W20" s="37">
        <f t="shared" si="1"/>
        <v>649098.0211900001</v>
      </c>
      <c r="X20" s="35"/>
    </row>
    <row r="21" spans="1:24" s="28" customFormat="1" ht="20.25">
      <c r="A21" s="27" t="s">
        <v>0</v>
      </c>
      <c r="B21" s="37">
        <f>SUM(B18:B20)</f>
        <v>285</v>
      </c>
      <c r="C21" s="37">
        <f>SUM(C18:C20)</f>
        <v>55401</v>
      </c>
      <c r="D21" s="38">
        <v>1887</v>
      </c>
      <c r="E21" s="38">
        <v>366740</v>
      </c>
      <c r="F21" s="37">
        <v>0</v>
      </c>
      <c r="G21" s="37">
        <v>0</v>
      </c>
      <c r="H21" s="37">
        <f>SUM(H18:H20)</f>
        <v>247</v>
      </c>
      <c r="I21" s="37">
        <f>SUM(I18:I20)</f>
        <v>47466</v>
      </c>
      <c r="J21" s="37">
        <f>SUM(J18:J20)</f>
        <v>116.668</v>
      </c>
      <c r="K21" s="37">
        <f>SUM(K18:K20)</f>
        <v>17612.72773</v>
      </c>
      <c r="L21" s="34">
        <f>+SUM(L18:L20)</f>
        <v>5269</v>
      </c>
      <c r="M21" s="44">
        <f>+SUM(M18:M20)</f>
        <v>870636</v>
      </c>
      <c r="N21" s="37">
        <f>SUM(N18:N20)</f>
        <v>7871.492</v>
      </c>
      <c r="O21" s="37">
        <f>SUM(O18:O20)</f>
        <v>1278100.4271500001</v>
      </c>
      <c r="P21" s="45">
        <v>163</v>
      </c>
      <c r="Q21" s="37">
        <v>32222.831589999998</v>
      </c>
      <c r="R21" s="37">
        <v>1</v>
      </c>
      <c r="S21" s="37">
        <v>258</v>
      </c>
      <c r="T21" s="37">
        <v>217.32600000000002</v>
      </c>
      <c r="U21" s="37">
        <v>54937.06028</v>
      </c>
      <c r="V21" s="37">
        <f>T21+R21+P21+N21+L21+J21+H21+F21+D21</f>
        <v>15772.485999999999</v>
      </c>
      <c r="W21" s="37">
        <f>U21+S21+Q21+O21+M21+K21+I21+G21+E21+C21</f>
        <v>2723374.04675</v>
      </c>
      <c r="X21" s="35"/>
    </row>
    <row r="22" spans="2:24" s="28" customFormat="1" ht="2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2:24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6"/>
      <c r="X23" s="16"/>
    </row>
    <row r="24" spans="2:22" ht="20.2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ht="20.25">
      <c r="M25" s="28"/>
    </row>
  </sheetData>
  <sheetProtection/>
  <mergeCells count="47">
    <mergeCell ref="V4:W4"/>
    <mergeCell ref="W6:W7"/>
    <mergeCell ref="W9:W11"/>
    <mergeCell ref="V16:W16"/>
    <mergeCell ref="Q6:Q7"/>
    <mergeCell ref="R16:S16"/>
    <mergeCell ref="S6:S7"/>
    <mergeCell ref="J4:K4"/>
    <mergeCell ref="P16:Q16"/>
    <mergeCell ref="M6:M7"/>
    <mergeCell ref="L4:M4"/>
    <mergeCell ref="N4:O4"/>
    <mergeCell ref="P4:Q4"/>
    <mergeCell ref="M9:M11"/>
    <mergeCell ref="O6:O7"/>
    <mergeCell ref="K9:K11"/>
    <mergeCell ref="O9:O11"/>
    <mergeCell ref="I9:I11"/>
    <mergeCell ref="U9:U11"/>
    <mergeCell ref="T16:U16"/>
    <mergeCell ref="N16:O16"/>
    <mergeCell ref="Q9:Q11"/>
    <mergeCell ref="U6:U7"/>
    <mergeCell ref="K6:K7"/>
    <mergeCell ref="J16:K16"/>
    <mergeCell ref="L16:M16"/>
    <mergeCell ref="S9:S11"/>
    <mergeCell ref="A1:U1"/>
    <mergeCell ref="A2:U2"/>
    <mergeCell ref="A3:S3"/>
    <mergeCell ref="R4:S4"/>
    <mergeCell ref="T4:U4"/>
    <mergeCell ref="C9:C11"/>
    <mergeCell ref="I6:I7"/>
    <mergeCell ref="E6:E7"/>
    <mergeCell ref="C6:C7"/>
    <mergeCell ref="G6:G7"/>
    <mergeCell ref="H4:I4"/>
    <mergeCell ref="B4:C4"/>
    <mergeCell ref="D4:E4"/>
    <mergeCell ref="F4:G4"/>
    <mergeCell ref="G9:G11"/>
    <mergeCell ref="H16:I16"/>
    <mergeCell ref="E9:E11"/>
    <mergeCell ref="D16:E16"/>
    <mergeCell ref="F16:G16"/>
    <mergeCell ref="B16:C16"/>
  </mergeCells>
  <printOptions/>
  <pageMargins left="0.75" right="0.75" top="1" bottom="1" header="0.5" footer="0.5"/>
  <pageSetup fitToHeight="1" fitToWidth="1" horizontalDpi="600" verticalDpi="600" orientation="landscape" paperSize="9" scale="21" r:id="rId1"/>
  <ignoredErrors>
    <ignoredError sqref="D16:E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7" zoomScaleNormal="57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33" sqref="F33"/>
    </sheetView>
  </sheetViews>
  <sheetFormatPr defaultColWidth="9.140625" defaultRowHeight="12.75"/>
  <cols>
    <col min="1" max="1" width="38.7109375" style="4" customWidth="1"/>
    <col min="2" max="21" width="18.00390625" style="4" customWidth="1"/>
    <col min="22" max="22" width="22.8515625" style="4" customWidth="1"/>
    <col min="23" max="23" width="15.140625" style="4" customWidth="1"/>
    <col min="24" max="16384" width="9.140625" style="4" customWidth="1"/>
  </cols>
  <sheetData>
    <row r="1" spans="1:21" ht="15.75">
      <c r="A1" s="9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  <c r="U1" s="10"/>
    </row>
    <row r="2" spans="1:21" ht="15.75">
      <c r="A2" s="9" t="s">
        <v>50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</row>
    <row r="3" spans="1:19" ht="10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3" ht="42.75" customHeight="1">
      <c r="A4" s="3"/>
      <c r="B4" s="63" t="s">
        <v>24</v>
      </c>
      <c r="C4" s="64"/>
      <c r="D4" s="63" t="s">
        <v>47</v>
      </c>
      <c r="E4" s="64"/>
      <c r="F4" s="63" t="s">
        <v>18</v>
      </c>
      <c r="G4" s="64"/>
      <c r="H4" s="68" t="s">
        <v>19</v>
      </c>
      <c r="I4" s="69"/>
      <c r="J4" s="63" t="s">
        <v>44</v>
      </c>
      <c r="K4" s="64"/>
      <c r="L4" s="63" t="s">
        <v>23</v>
      </c>
      <c r="M4" s="64"/>
      <c r="N4" s="63" t="s">
        <v>43</v>
      </c>
      <c r="O4" s="64"/>
      <c r="P4" s="63" t="s">
        <v>20</v>
      </c>
      <c r="Q4" s="64"/>
      <c r="R4" s="66" t="s">
        <v>22</v>
      </c>
      <c r="S4" s="67"/>
      <c r="T4" s="63" t="s">
        <v>21</v>
      </c>
      <c r="U4" s="64"/>
      <c r="V4" s="70" t="s">
        <v>46</v>
      </c>
      <c r="W4" s="70"/>
    </row>
    <row r="5" spans="1:23" ht="45">
      <c r="A5" s="3" t="s">
        <v>27</v>
      </c>
      <c r="B5" s="6" t="s">
        <v>25</v>
      </c>
      <c r="C5" s="5" t="s">
        <v>26</v>
      </c>
      <c r="D5" s="6" t="s">
        <v>25</v>
      </c>
      <c r="E5" s="5" t="s">
        <v>26</v>
      </c>
      <c r="F5" s="6" t="s">
        <v>25</v>
      </c>
      <c r="G5" s="5" t="s">
        <v>26</v>
      </c>
      <c r="H5" s="6" t="s">
        <v>25</v>
      </c>
      <c r="I5" s="5" t="s">
        <v>26</v>
      </c>
      <c r="J5" s="6" t="s">
        <v>25</v>
      </c>
      <c r="K5" s="5" t="s">
        <v>26</v>
      </c>
      <c r="L5" s="6" t="s">
        <v>25</v>
      </c>
      <c r="M5" s="5" t="s">
        <v>26</v>
      </c>
      <c r="N5" s="6" t="s">
        <v>25</v>
      </c>
      <c r="O5" s="5" t="s">
        <v>26</v>
      </c>
      <c r="P5" s="6" t="s">
        <v>25</v>
      </c>
      <c r="Q5" s="5" t="s">
        <v>26</v>
      </c>
      <c r="R5" s="6" t="s">
        <v>25</v>
      </c>
      <c r="S5" s="5" t="s">
        <v>26</v>
      </c>
      <c r="T5" s="6" t="s">
        <v>25</v>
      </c>
      <c r="U5" s="5" t="s">
        <v>26</v>
      </c>
      <c r="V5" s="18" t="s">
        <v>25</v>
      </c>
      <c r="W5" s="5" t="s">
        <v>26</v>
      </c>
    </row>
    <row r="6" spans="1:23" ht="18" customHeight="1">
      <c r="A6" s="1" t="s">
        <v>28</v>
      </c>
      <c r="B6" s="7">
        <v>65253</v>
      </c>
      <c r="C6" s="57">
        <v>44368</v>
      </c>
      <c r="D6" s="40">
        <v>463494</v>
      </c>
      <c r="E6" s="50">
        <v>343928</v>
      </c>
      <c r="F6" s="7">
        <v>0</v>
      </c>
      <c r="G6" s="48">
        <v>0</v>
      </c>
      <c r="H6" s="7">
        <v>78426</v>
      </c>
      <c r="I6" s="57">
        <v>38741</v>
      </c>
      <c r="J6" s="7">
        <v>11132</v>
      </c>
      <c r="K6" s="57">
        <v>7263.06821</v>
      </c>
      <c r="L6" s="7">
        <v>900257</v>
      </c>
      <c r="M6" s="60">
        <v>825796</v>
      </c>
      <c r="N6" s="7">
        <v>1648546</v>
      </c>
      <c r="O6" s="57">
        <v>1159832.12383</v>
      </c>
      <c r="P6" s="43">
        <v>50452</v>
      </c>
      <c r="Q6" s="57">
        <v>28277.61054</v>
      </c>
      <c r="R6" s="7">
        <v>0</v>
      </c>
      <c r="S6" s="48">
        <v>0</v>
      </c>
      <c r="T6" s="7">
        <v>78959</v>
      </c>
      <c r="U6" s="57">
        <v>38445.97402</v>
      </c>
      <c r="V6" s="7">
        <f>T6+R6+P6+N6+L6+J6+H6+F6+D6+B6</f>
        <v>3296519</v>
      </c>
      <c r="W6" s="48">
        <f>U6+S6+Q6+O6+M6+K6+I6+G6+E6+C6</f>
        <v>2486651.7766</v>
      </c>
    </row>
    <row r="7" spans="1:23" ht="18" customHeight="1">
      <c r="A7" s="1" t="s">
        <v>29</v>
      </c>
      <c r="B7" s="7">
        <v>19</v>
      </c>
      <c r="C7" s="59"/>
      <c r="D7" s="40">
        <v>23204</v>
      </c>
      <c r="E7" s="52"/>
      <c r="F7" s="7">
        <v>0</v>
      </c>
      <c r="G7" s="48"/>
      <c r="H7" s="7">
        <v>0</v>
      </c>
      <c r="I7" s="59"/>
      <c r="J7" s="7">
        <v>0</v>
      </c>
      <c r="K7" s="59"/>
      <c r="L7" s="7">
        <v>0</v>
      </c>
      <c r="M7" s="60"/>
      <c r="N7" s="7">
        <v>684</v>
      </c>
      <c r="O7" s="59"/>
      <c r="P7" s="43">
        <v>362</v>
      </c>
      <c r="Q7" s="59"/>
      <c r="R7" s="7">
        <v>0</v>
      </c>
      <c r="S7" s="48"/>
      <c r="T7" s="7">
        <v>228</v>
      </c>
      <c r="U7" s="59"/>
      <c r="V7" s="7">
        <f aca="true" t="shared" si="0" ref="V7:V14">T7+R7+P7+N7+L7+J7+H7+F7+D7+B7</f>
        <v>24497</v>
      </c>
      <c r="W7" s="48"/>
    </row>
    <row r="8" spans="1:23" ht="18" customHeight="1">
      <c r="A8" s="1" t="s">
        <v>30</v>
      </c>
      <c r="B8" s="7">
        <v>1353</v>
      </c>
      <c r="C8" s="7">
        <v>2884</v>
      </c>
      <c r="D8" s="40">
        <v>9366</v>
      </c>
      <c r="E8" s="40">
        <v>26502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39385</v>
      </c>
      <c r="M8" s="41">
        <v>40726</v>
      </c>
      <c r="N8" s="7">
        <v>21581</v>
      </c>
      <c r="O8" s="7">
        <v>45149.50244000002</v>
      </c>
      <c r="P8" s="43">
        <v>0</v>
      </c>
      <c r="Q8" s="7">
        <v>0</v>
      </c>
      <c r="R8" s="7">
        <v>0</v>
      </c>
      <c r="S8" s="7">
        <v>0</v>
      </c>
      <c r="T8" s="7">
        <v>2597</v>
      </c>
      <c r="U8" s="7">
        <v>6157.13597</v>
      </c>
      <c r="V8" s="7">
        <f t="shared" si="0"/>
        <v>74282</v>
      </c>
      <c r="W8" s="7">
        <f>U8+S8+Q8+O8+M8+K8+I8+G8+E8+C8</f>
        <v>121418.63841000001</v>
      </c>
    </row>
    <row r="9" spans="1:23" ht="18" customHeight="1">
      <c r="A9" s="1" t="s">
        <v>31</v>
      </c>
      <c r="B9" s="7">
        <f>SUM(B10:B12)</f>
        <v>12260</v>
      </c>
      <c r="C9" s="57">
        <v>6555</v>
      </c>
      <c r="D9" s="40">
        <v>32202</v>
      </c>
      <c r="E9" s="50">
        <v>22812</v>
      </c>
      <c r="F9" s="7">
        <v>0</v>
      </c>
      <c r="G9" s="48">
        <v>0</v>
      </c>
      <c r="H9" s="7">
        <v>13775</v>
      </c>
      <c r="I9" s="57">
        <v>8725</v>
      </c>
      <c r="J9" s="7">
        <f>+J10+J11+J12</f>
        <v>20531</v>
      </c>
      <c r="K9" s="57">
        <v>10349.659520000001</v>
      </c>
      <c r="L9" s="7">
        <v>91715</v>
      </c>
      <c r="M9" s="60">
        <v>44840</v>
      </c>
      <c r="N9" s="7">
        <f>SUM(N10:N12)</f>
        <v>180334</v>
      </c>
      <c r="O9" s="57">
        <v>118268.30332</v>
      </c>
      <c r="P9" s="43">
        <v>4987</v>
      </c>
      <c r="Q9" s="57">
        <v>3945.2210399999994</v>
      </c>
      <c r="R9" s="7">
        <v>177</v>
      </c>
      <c r="S9" s="48">
        <v>0</v>
      </c>
      <c r="T9" s="7">
        <v>18216</v>
      </c>
      <c r="U9" s="57">
        <v>16491.08622</v>
      </c>
      <c r="V9" s="7">
        <f t="shared" si="0"/>
        <v>374197</v>
      </c>
      <c r="W9" s="48">
        <f>U9+S9+Q9+O9+M9+K9+I9+G9+E9+C9</f>
        <v>231986.27010000002</v>
      </c>
    </row>
    <row r="10" spans="1:23" ht="18" customHeight="1">
      <c r="A10" s="1" t="s">
        <v>32</v>
      </c>
      <c r="B10" s="7">
        <v>2453</v>
      </c>
      <c r="C10" s="58"/>
      <c r="D10" s="40">
        <v>0</v>
      </c>
      <c r="E10" s="51"/>
      <c r="F10" s="7">
        <v>0</v>
      </c>
      <c r="G10" s="48"/>
      <c r="H10" s="7">
        <v>0</v>
      </c>
      <c r="I10" s="58"/>
      <c r="J10" s="7">
        <v>0</v>
      </c>
      <c r="K10" s="58"/>
      <c r="L10" s="7">
        <v>15957</v>
      </c>
      <c r="M10" s="60"/>
      <c r="N10" s="7">
        <v>48036</v>
      </c>
      <c r="O10" s="58"/>
      <c r="P10" s="43">
        <v>1155</v>
      </c>
      <c r="Q10" s="58"/>
      <c r="R10" s="7">
        <v>0</v>
      </c>
      <c r="S10" s="48"/>
      <c r="T10" s="7">
        <v>10015</v>
      </c>
      <c r="U10" s="58"/>
      <c r="V10" s="7">
        <f t="shared" si="0"/>
        <v>77616</v>
      </c>
      <c r="W10" s="48"/>
    </row>
    <row r="11" spans="1:23" ht="18" customHeight="1">
      <c r="A11" s="1" t="s">
        <v>33</v>
      </c>
      <c r="B11" s="7">
        <v>8048</v>
      </c>
      <c r="C11" s="59"/>
      <c r="D11" s="40">
        <v>28445</v>
      </c>
      <c r="E11" s="52"/>
      <c r="F11" s="7">
        <v>0</v>
      </c>
      <c r="G11" s="48"/>
      <c r="H11" s="7">
        <f>+H9</f>
        <v>13775</v>
      </c>
      <c r="I11" s="59"/>
      <c r="J11" s="7">
        <f>2027+18227</f>
        <v>20254</v>
      </c>
      <c r="K11" s="59"/>
      <c r="L11" s="7">
        <v>66540</v>
      </c>
      <c r="M11" s="60"/>
      <c r="N11" s="7">
        <v>114208</v>
      </c>
      <c r="O11" s="59"/>
      <c r="P11" s="43">
        <v>2690</v>
      </c>
      <c r="Q11" s="59"/>
      <c r="R11" s="7">
        <v>0</v>
      </c>
      <c r="S11" s="48"/>
      <c r="T11" s="7">
        <v>8201</v>
      </c>
      <c r="U11" s="59"/>
      <c r="V11" s="7">
        <f t="shared" si="0"/>
        <v>262161</v>
      </c>
      <c r="W11" s="48"/>
    </row>
    <row r="12" spans="1:23" ht="18" customHeight="1">
      <c r="A12" s="1" t="s">
        <v>30</v>
      </c>
      <c r="B12" s="7">
        <v>1759</v>
      </c>
      <c r="C12" s="7">
        <v>1594</v>
      </c>
      <c r="D12" s="40">
        <v>3757</v>
      </c>
      <c r="E12" s="40">
        <v>10127</v>
      </c>
      <c r="F12" s="7">
        <v>0</v>
      </c>
      <c r="G12" s="7">
        <v>0</v>
      </c>
      <c r="H12" s="7">
        <v>0</v>
      </c>
      <c r="I12" s="7">
        <v>0</v>
      </c>
      <c r="J12" s="7">
        <v>277</v>
      </c>
      <c r="K12" s="7">
        <v>1464.86189</v>
      </c>
      <c r="L12" s="7">
        <v>9218</v>
      </c>
      <c r="M12" s="42">
        <v>10846</v>
      </c>
      <c r="N12" s="7">
        <v>18090</v>
      </c>
      <c r="O12" s="7">
        <v>55279.80385</v>
      </c>
      <c r="P12" s="43">
        <v>1142</v>
      </c>
      <c r="Q12" s="7">
        <v>2236.65566</v>
      </c>
      <c r="R12" s="7">
        <v>177</v>
      </c>
      <c r="S12" s="7">
        <v>258</v>
      </c>
      <c r="T12" s="7">
        <v>1190</v>
      </c>
      <c r="U12" s="7">
        <v>2564.4693099999995</v>
      </c>
      <c r="V12" s="7">
        <f t="shared" si="0"/>
        <v>35610</v>
      </c>
      <c r="W12" s="7">
        <f>U12+S12+Q12+O12+M12+K12+I12+G12+E12+C12</f>
        <v>84370.79071</v>
      </c>
    </row>
    <row r="13" spans="1:23" ht="18" customHeight="1">
      <c r="A13" s="1" t="s">
        <v>34</v>
      </c>
      <c r="B13" s="7">
        <v>0</v>
      </c>
      <c r="C13" s="7">
        <v>0</v>
      </c>
      <c r="D13" s="40">
        <v>0</v>
      </c>
      <c r="E13" s="40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39">
        <v>0</v>
      </c>
      <c r="M13" s="42">
        <v>0</v>
      </c>
      <c r="N13" s="7">
        <v>0</v>
      </c>
      <c r="O13" s="7">
        <v>0</v>
      </c>
      <c r="P13" s="43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f t="shared" si="0"/>
        <v>0</v>
      </c>
      <c r="W13" s="7">
        <f>U13+S13+Q13+O13+M13+K13+I13+G13+E13+C13</f>
        <v>0</v>
      </c>
    </row>
    <row r="14" spans="1:23" ht="18" customHeight="1">
      <c r="A14" s="1" t="s">
        <v>36</v>
      </c>
      <c r="B14" s="7">
        <f>SUM(B6+B9)</f>
        <v>77513</v>
      </c>
      <c r="C14" s="7">
        <f>SUM(C6:C12)</f>
        <v>55401</v>
      </c>
      <c r="D14" s="40">
        <v>495696</v>
      </c>
      <c r="E14" s="40">
        <v>366740</v>
      </c>
      <c r="F14" s="7">
        <v>0</v>
      </c>
      <c r="G14" s="7">
        <v>0</v>
      </c>
      <c r="H14" s="7">
        <f>+H9+H6</f>
        <v>92201</v>
      </c>
      <c r="I14" s="7">
        <f>SUM(I6,I9)</f>
        <v>47466</v>
      </c>
      <c r="J14" s="7">
        <f>J6+J9</f>
        <v>31663</v>
      </c>
      <c r="K14" s="7">
        <v>17612.727730000002</v>
      </c>
      <c r="L14" s="7">
        <f>L6+L9</f>
        <v>991972</v>
      </c>
      <c r="M14" s="41">
        <f>M6+M9</f>
        <v>870636</v>
      </c>
      <c r="N14" s="7">
        <f>+N6+N9</f>
        <v>1828880</v>
      </c>
      <c r="O14" s="7">
        <v>1278100.42715</v>
      </c>
      <c r="P14" s="43">
        <v>55439</v>
      </c>
      <c r="Q14" s="7">
        <v>32222.831580000002</v>
      </c>
      <c r="R14" s="7">
        <v>177</v>
      </c>
      <c r="S14" s="7">
        <v>258</v>
      </c>
      <c r="T14" s="7">
        <v>97175</v>
      </c>
      <c r="U14" s="7">
        <v>54937.060240000006</v>
      </c>
      <c r="V14" s="7">
        <f t="shared" si="0"/>
        <v>3670716</v>
      </c>
      <c r="W14" s="7">
        <f>U14+S14+Q14+O14+M14+K14+I14+G14+E14+C14</f>
        <v>2723374.0467</v>
      </c>
    </row>
    <row r="15" spans="1:23" ht="19.5" customHeight="1">
      <c r="A15" s="2"/>
      <c r="B15" s="8"/>
      <c r="C15" s="7"/>
      <c r="D15" s="8"/>
      <c r="E15" s="8"/>
      <c r="F15" s="8"/>
      <c r="G15" s="8"/>
      <c r="H15" s="8"/>
      <c r="I15" s="8"/>
      <c r="J15" s="7"/>
      <c r="K15" s="8"/>
      <c r="L15" s="8"/>
      <c r="M15" s="11"/>
      <c r="N15" s="8"/>
      <c r="O15" s="8"/>
      <c r="P15" s="14"/>
      <c r="Q15" s="14"/>
      <c r="R15" s="8"/>
      <c r="S15" s="8"/>
      <c r="T15" s="8"/>
      <c r="U15" s="8"/>
      <c r="V15" s="24"/>
      <c r="W15" s="24"/>
    </row>
    <row r="16" spans="1:23" ht="42.75" customHeight="1">
      <c r="A16" s="3"/>
      <c r="B16" s="63" t="s">
        <v>24</v>
      </c>
      <c r="C16" s="64"/>
      <c r="D16" s="63" t="s">
        <v>17</v>
      </c>
      <c r="E16" s="64"/>
      <c r="F16" s="63" t="s">
        <v>18</v>
      </c>
      <c r="G16" s="64"/>
      <c r="H16" s="68" t="s">
        <v>19</v>
      </c>
      <c r="I16" s="69"/>
      <c r="J16" s="63" t="s">
        <v>44</v>
      </c>
      <c r="K16" s="64"/>
      <c r="L16" s="63" t="s">
        <v>23</v>
      </c>
      <c r="M16" s="64"/>
      <c r="N16" s="63" t="s">
        <v>42</v>
      </c>
      <c r="O16" s="64"/>
      <c r="P16" s="48" t="s">
        <v>20</v>
      </c>
      <c r="Q16" s="48"/>
      <c r="R16" s="66" t="s">
        <v>22</v>
      </c>
      <c r="S16" s="67"/>
      <c r="T16" s="63" t="s">
        <v>21</v>
      </c>
      <c r="U16" s="64"/>
      <c r="V16" s="48" t="s">
        <v>46</v>
      </c>
      <c r="W16" s="48"/>
    </row>
    <row r="17" spans="1:23" ht="45">
      <c r="A17" s="3" t="s">
        <v>37</v>
      </c>
      <c r="B17" s="5" t="s">
        <v>41</v>
      </c>
      <c r="C17" s="5" t="s">
        <v>26</v>
      </c>
      <c r="D17" s="5" t="s">
        <v>41</v>
      </c>
      <c r="E17" s="5" t="s">
        <v>26</v>
      </c>
      <c r="F17" s="5" t="s">
        <v>41</v>
      </c>
      <c r="G17" s="5" t="s">
        <v>26</v>
      </c>
      <c r="H17" s="5" t="s">
        <v>41</v>
      </c>
      <c r="I17" s="5" t="s">
        <v>26</v>
      </c>
      <c r="J17" s="5" t="s">
        <v>41</v>
      </c>
      <c r="K17" s="5" t="s">
        <v>26</v>
      </c>
      <c r="L17" s="5" t="s">
        <v>41</v>
      </c>
      <c r="M17" s="12" t="s">
        <v>26</v>
      </c>
      <c r="N17" s="5" t="s">
        <v>41</v>
      </c>
      <c r="O17" s="5" t="s">
        <v>26</v>
      </c>
      <c r="P17" s="13" t="s">
        <v>3</v>
      </c>
      <c r="Q17" s="13" t="s">
        <v>4</v>
      </c>
      <c r="R17" s="5" t="s">
        <v>41</v>
      </c>
      <c r="S17" s="5" t="s">
        <v>26</v>
      </c>
      <c r="T17" s="5" t="s">
        <v>41</v>
      </c>
      <c r="U17" s="5" t="s">
        <v>26</v>
      </c>
      <c r="V17" s="5" t="s">
        <v>41</v>
      </c>
      <c r="W17" s="5" t="s">
        <v>26</v>
      </c>
    </row>
    <row r="18" spans="1:23" ht="15">
      <c r="A18" s="3" t="s">
        <v>38</v>
      </c>
      <c r="B18" s="37">
        <v>84</v>
      </c>
      <c r="C18" s="37">
        <v>39293</v>
      </c>
      <c r="D18" s="38">
        <v>776</v>
      </c>
      <c r="E18" s="38">
        <v>299782</v>
      </c>
      <c r="F18" s="37">
        <v>0</v>
      </c>
      <c r="G18" s="37">
        <v>0</v>
      </c>
      <c r="H18" s="37">
        <v>61</v>
      </c>
      <c r="I18" s="37">
        <v>31862</v>
      </c>
      <c r="J18" s="37">
        <v>18.483</v>
      </c>
      <c r="K18" s="37">
        <v>8697.116539999999</v>
      </c>
      <c r="L18" s="34">
        <v>1707</v>
      </c>
      <c r="M18" s="44">
        <v>637689</v>
      </c>
      <c r="N18" s="37">
        <v>2897.195</v>
      </c>
      <c r="O18" s="37">
        <v>989174.4049099999</v>
      </c>
      <c r="P18" s="45">
        <v>66</v>
      </c>
      <c r="Q18" s="37">
        <v>26209.637</v>
      </c>
      <c r="R18" s="37">
        <v>0</v>
      </c>
      <c r="S18" s="37">
        <v>70</v>
      </c>
      <c r="T18" s="37">
        <v>79.76</v>
      </c>
      <c r="U18" s="37">
        <v>35075.0734</v>
      </c>
      <c r="V18" s="37">
        <f aca="true" t="shared" si="1" ref="V18:W20">T18+R18+P18+N18+L18+J18+H18+F18+D18+B18</f>
        <v>5689.438</v>
      </c>
      <c r="W18" s="37">
        <f t="shared" si="1"/>
        <v>2067852.23185</v>
      </c>
    </row>
    <row r="19" spans="1:23" ht="15">
      <c r="A19" s="3" t="s">
        <v>39</v>
      </c>
      <c r="B19" s="37">
        <v>0</v>
      </c>
      <c r="C19" s="37">
        <v>20</v>
      </c>
      <c r="D19" s="38">
        <v>2</v>
      </c>
      <c r="E19" s="38">
        <v>742</v>
      </c>
      <c r="F19" s="37">
        <v>0</v>
      </c>
      <c r="G19" s="37">
        <v>0</v>
      </c>
      <c r="H19" s="37">
        <v>0</v>
      </c>
      <c r="I19" s="37">
        <v>0</v>
      </c>
      <c r="J19" s="32">
        <v>0</v>
      </c>
      <c r="K19" s="32">
        <v>0</v>
      </c>
      <c r="L19" s="34">
        <v>2</v>
      </c>
      <c r="M19" s="44">
        <v>658</v>
      </c>
      <c r="N19" s="37">
        <v>16.559</v>
      </c>
      <c r="O19" s="37">
        <v>4889.233710000002</v>
      </c>
      <c r="P19" s="45">
        <v>0</v>
      </c>
      <c r="Q19" s="37">
        <v>0</v>
      </c>
      <c r="R19" s="37">
        <v>0</v>
      </c>
      <c r="S19" s="37">
        <v>0</v>
      </c>
      <c r="T19" s="37">
        <v>0.07</v>
      </c>
      <c r="U19" s="37">
        <v>114.56</v>
      </c>
      <c r="V19" s="37">
        <f t="shared" si="1"/>
        <v>20.629</v>
      </c>
      <c r="W19" s="37">
        <f t="shared" si="1"/>
        <v>6423.793710000003</v>
      </c>
    </row>
    <row r="20" spans="1:23" ht="15">
      <c r="A20" s="3" t="s">
        <v>40</v>
      </c>
      <c r="B20" s="37">
        <v>201</v>
      </c>
      <c r="C20" s="37">
        <v>16088</v>
      </c>
      <c r="D20" s="38">
        <v>1109</v>
      </c>
      <c r="E20" s="38">
        <v>66216</v>
      </c>
      <c r="F20" s="37">
        <v>0</v>
      </c>
      <c r="G20" s="37">
        <v>0</v>
      </c>
      <c r="H20" s="37">
        <v>186</v>
      </c>
      <c r="I20" s="37">
        <v>15604</v>
      </c>
      <c r="J20" s="37">
        <v>98.185</v>
      </c>
      <c r="K20" s="37">
        <v>8915.611190000001</v>
      </c>
      <c r="L20" s="34">
        <v>3560</v>
      </c>
      <c r="M20" s="44">
        <v>232289</v>
      </c>
      <c r="N20" s="37">
        <v>4957.738</v>
      </c>
      <c r="O20" s="37">
        <v>284036.78853000014</v>
      </c>
      <c r="P20" s="45">
        <v>97</v>
      </c>
      <c r="Q20" s="37">
        <v>6013.19459</v>
      </c>
      <c r="R20" s="37">
        <v>1</v>
      </c>
      <c r="S20" s="37">
        <v>188</v>
      </c>
      <c r="T20" s="37">
        <v>137.496</v>
      </c>
      <c r="U20" s="37">
        <v>19747.42688</v>
      </c>
      <c r="V20" s="37">
        <f t="shared" si="1"/>
        <v>10347.419</v>
      </c>
      <c r="W20" s="37">
        <f t="shared" si="1"/>
        <v>649098.0211900001</v>
      </c>
    </row>
    <row r="21" spans="1:23" ht="15">
      <c r="A21" s="3" t="s">
        <v>36</v>
      </c>
      <c r="B21" s="37">
        <f>SUM(B18:B20)</f>
        <v>285</v>
      </c>
      <c r="C21" s="37">
        <f>SUM(C18:C20)</f>
        <v>55401</v>
      </c>
      <c r="D21" s="38">
        <v>1887</v>
      </c>
      <c r="E21" s="38">
        <v>366740</v>
      </c>
      <c r="F21" s="37">
        <v>0</v>
      </c>
      <c r="G21" s="37">
        <v>0</v>
      </c>
      <c r="H21" s="37">
        <f>SUM(H18:H20)</f>
        <v>247</v>
      </c>
      <c r="I21" s="37">
        <f>SUM(I18:I20)</f>
        <v>47466</v>
      </c>
      <c r="J21" s="37">
        <f>SUM(J18:J20)</f>
        <v>116.668</v>
      </c>
      <c r="K21" s="37">
        <f>SUM(K18:K20)</f>
        <v>17612.72773</v>
      </c>
      <c r="L21" s="34">
        <f>+SUM(L18:L20)</f>
        <v>5269</v>
      </c>
      <c r="M21" s="44">
        <f>+SUM(M18:M20)</f>
        <v>870636</v>
      </c>
      <c r="N21" s="37">
        <f>SUM(N18:N20)</f>
        <v>7871.492</v>
      </c>
      <c r="O21" s="37">
        <f>SUM(O18:O20)</f>
        <v>1278100.4271500001</v>
      </c>
      <c r="P21" s="45">
        <v>163</v>
      </c>
      <c r="Q21" s="37">
        <v>32222.831589999998</v>
      </c>
      <c r="R21" s="37">
        <v>1</v>
      </c>
      <c r="S21" s="37">
        <v>258</v>
      </c>
      <c r="T21" s="37">
        <v>217.32600000000002</v>
      </c>
      <c r="U21" s="37">
        <v>54937.06028</v>
      </c>
      <c r="V21" s="37">
        <f>T21+R21+P21+N21+L21+J21+H21+F21+D21</f>
        <v>15772.485999999999</v>
      </c>
      <c r="W21" s="37">
        <f>U21+S21+Q21+O21+M21+K21+I21+G21+E21+C21</f>
        <v>2723374.04675</v>
      </c>
    </row>
    <row r="22" spans="2:21" ht="1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2:21" ht="2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</sheetData>
  <sheetProtection/>
  <mergeCells count="45">
    <mergeCell ref="T4:U4"/>
    <mergeCell ref="R16:S16"/>
    <mergeCell ref="O9:O11"/>
    <mergeCell ref="M9:M11"/>
    <mergeCell ref="O6:O7"/>
    <mergeCell ref="M6:M7"/>
    <mergeCell ref="N4:O4"/>
    <mergeCell ref="L16:M16"/>
    <mergeCell ref="N16:O16"/>
    <mergeCell ref="P16:Q16"/>
    <mergeCell ref="V4:W4"/>
    <mergeCell ref="W6:W7"/>
    <mergeCell ref="W9:W11"/>
    <mergeCell ref="V16:W16"/>
    <mergeCell ref="Q9:Q11"/>
    <mergeCell ref="S9:S11"/>
    <mergeCell ref="U9:U11"/>
    <mergeCell ref="Q6:Q7"/>
    <mergeCell ref="T16:U16"/>
    <mergeCell ref="U6:U7"/>
    <mergeCell ref="J16:K16"/>
    <mergeCell ref="H16:I16"/>
    <mergeCell ref="K9:K11"/>
    <mergeCell ref="I9:I11"/>
    <mergeCell ref="H4:I4"/>
    <mergeCell ref="L4:M4"/>
    <mergeCell ref="S6:S7"/>
    <mergeCell ref="E6:E7"/>
    <mergeCell ref="G6:G7"/>
    <mergeCell ref="J4:K4"/>
    <mergeCell ref="A3:S3"/>
    <mergeCell ref="P4:Q4"/>
    <mergeCell ref="R4:S4"/>
    <mergeCell ref="C6:C7"/>
    <mergeCell ref="K6:K7"/>
    <mergeCell ref="D16:E16"/>
    <mergeCell ref="I6:I7"/>
    <mergeCell ref="F16:G16"/>
    <mergeCell ref="B4:C4"/>
    <mergeCell ref="E9:E11"/>
    <mergeCell ref="B16:C16"/>
    <mergeCell ref="C9:C11"/>
    <mergeCell ref="D4:E4"/>
    <mergeCell ref="F4:G4"/>
    <mergeCell ref="G9:G11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2011-11-17T06:26:24Z</cp:lastPrinted>
  <dcterms:created xsi:type="dcterms:W3CDTF">2006-01-23T08:29:20Z</dcterms:created>
  <dcterms:modified xsi:type="dcterms:W3CDTF">2012-09-03T09:18:41Z</dcterms:modified>
  <cp:category/>
  <cp:version/>
  <cp:contentType/>
  <cp:contentStatus/>
</cp:coreProperties>
</file>