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<sst xmlns="http://schemas.openxmlformats.org/spreadsheetml/2006/main" count="166" uniqueCount="50">
  <si>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</si>
  <si>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</si>
  <si>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</si>
  <si>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</si>
  <si>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</si>
  <si>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</si>
  <si>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</si>
  <si>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</si>
  <si>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</si>
  <si>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</si>
  <si>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</si>
  <si>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</si>
  <si>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</si>
  <si>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</si>
  <si>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</si>
  <si>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</si>
  <si>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</si>
  <si>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</si>
  <si>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</si>
  <si>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</si>
  <si>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</si>
  <si>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</si>
  <si>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</si>
  <si>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</si>
  <si>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</si>
  <si>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</si>
  <si>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</si>
  <si>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</si>
  <si>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</si>
  <si>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</si>
  <si>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</si>
  <si>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</si>
  <si>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</si>
  <si>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</si>
  <si>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</si>
  <si>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</si>
  <si>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</si>
  <si>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</si>
  <si>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</si>
  <si>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</si>
  <si>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</si>
  <si>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</si>
  <si>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</si>
  <si>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</si>
  <si>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</si>
  <si>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Bankai</t>
  </si>
  <si>
    <t>Banks</t>
  </si>
  <si>
    <t>2012 m. sausis mėn. pab.</t>
  </si>
  <si>
    <t>January, 2012 (number - end of period)</t>
  </si>
  <si>
    <t>AB DNB bankas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</si>
</sst>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 horizont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Alignment="1">
      <alignment horizontal="center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4" fillId="33" borderId="11" xfId="42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42" applyNumberFormat="1" applyFont="1" applyFill="1" applyBorder="1" applyAlignment="1">
      <alignment horizontal="center"/>
    </xf>
    <xf numFmtId="3" fontId="4" fillId="33" borderId="10" xfId="42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 vertical="center"/>
    </xf>
    <xf numFmtId="3" fontId="26" fillId="33" borderId="11" xfId="57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33" borderId="13" xfId="57" applyNumberFormat="1" applyFont="1" applyFill="1" applyBorder="1" applyAlignment="1">
      <alignment horizontal="center" vertical="center"/>
      <protection/>
    </xf>
    <xf numFmtId="3" fontId="8" fillId="33" borderId="14" xfId="57" applyNumberFormat="1" applyFont="1" applyFill="1" applyBorder="1" applyAlignment="1">
      <alignment horizontal="center" vertical="center"/>
      <protection/>
    </xf>
    <xf numFmtId="3" fontId="8" fillId="33" borderId="15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="41" zoomScaleNormal="4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4" sqref="D4:E4"/>
    </sheetView>
  </sheetViews>
  <sheetFormatPr defaultColWidth="26.140625" defaultRowHeight="12.75"/>
  <cols>
    <col min="1" max="1" width="46.57421875" style="15" customWidth="1"/>
    <col min="2" max="16384" width="26.140625" style="15" customWidth="1"/>
  </cols>
  <sheetData>
    <row r="1" spans="1:21" ht="2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20.25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19" ht="10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3" ht="42.75" customHeight="1">
      <c r="A4" s="17"/>
      <c r="B4" s="50" t="s">
        <v>24</v>
      </c>
      <c r="C4" s="50"/>
      <c r="D4" s="50" t="s">
        <v>49</v>
      </c>
      <c r="E4" s="50"/>
      <c r="F4" s="50" t="s">
        <v>18</v>
      </c>
      <c r="G4" s="50"/>
      <c r="H4" s="49" t="s">
        <v>19</v>
      </c>
      <c r="I4" s="49"/>
      <c r="J4" s="50" t="s">
        <v>44</v>
      </c>
      <c r="K4" s="50"/>
      <c r="L4" s="50" t="s">
        <v>23</v>
      </c>
      <c r="M4" s="50"/>
      <c r="N4" s="64" t="s">
        <v>43</v>
      </c>
      <c r="O4" s="64"/>
      <c r="P4" s="50" t="s">
        <v>20</v>
      </c>
      <c r="Q4" s="50"/>
      <c r="R4" s="59" t="s">
        <v>22</v>
      </c>
      <c r="S4" s="59"/>
      <c r="T4" s="50" t="s">
        <v>21</v>
      </c>
      <c r="U4" s="50"/>
      <c r="V4" s="50" t="s">
        <v>45</v>
      </c>
      <c r="W4" s="50"/>
    </row>
    <row r="5" spans="1:23" ht="20.25">
      <c r="A5" s="17" t="s">
        <v>10</v>
      </c>
      <c r="B5" s="18" t="s">
        <v>9</v>
      </c>
      <c r="C5" s="19" t="s">
        <v>4</v>
      </c>
      <c r="D5" s="18" t="s">
        <v>9</v>
      </c>
      <c r="E5" s="19" t="s">
        <v>4</v>
      </c>
      <c r="F5" s="18" t="s">
        <v>9</v>
      </c>
      <c r="G5" s="19" t="s">
        <v>4</v>
      </c>
      <c r="H5" s="18" t="s">
        <v>9</v>
      </c>
      <c r="I5" s="19" t="s">
        <v>4</v>
      </c>
      <c r="J5" s="18" t="s">
        <v>9</v>
      </c>
      <c r="K5" s="19" t="s">
        <v>4</v>
      </c>
      <c r="L5" s="18" t="s">
        <v>9</v>
      </c>
      <c r="M5" s="20" t="s">
        <v>4</v>
      </c>
      <c r="N5" s="18" t="s">
        <v>9</v>
      </c>
      <c r="O5" s="19" t="s">
        <v>4</v>
      </c>
      <c r="P5" s="21" t="s">
        <v>9</v>
      </c>
      <c r="Q5" s="19" t="s">
        <v>4</v>
      </c>
      <c r="R5" s="18" t="s">
        <v>9</v>
      </c>
      <c r="S5" s="19" t="s">
        <v>4</v>
      </c>
      <c r="T5" s="18" t="s">
        <v>9</v>
      </c>
      <c r="U5" s="19" t="s">
        <v>4</v>
      </c>
      <c r="V5" s="18" t="s">
        <v>9</v>
      </c>
      <c r="W5" s="19" t="s">
        <v>4</v>
      </c>
    </row>
    <row r="6" spans="1:23" s="31" customFormat="1" ht="18" customHeight="1">
      <c r="A6" s="30" t="s">
        <v>11</v>
      </c>
      <c r="B6" s="38">
        <v>65328</v>
      </c>
      <c r="C6" s="60">
        <v>41844</v>
      </c>
      <c r="D6" s="43">
        <v>452447</v>
      </c>
      <c r="E6" s="53">
        <v>327609</v>
      </c>
      <c r="F6" s="36">
        <v>0</v>
      </c>
      <c r="G6" s="51">
        <v>0</v>
      </c>
      <c r="H6" s="38">
        <v>84228</v>
      </c>
      <c r="I6" s="60">
        <v>36713</v>
      </c>
      <c r="J6" s="39">
        <v>11465</v>
      </c>
      <c r="K6" s="61">
        <v>6242.60379</v>
      </c>
      <c r="L6" s="35">
        <v>889135</v>
      </c>
      <c r="M6" s="63">
        <v>773258</v>
      </c>
      <c r="N6" s="8">
        <v>1626590</v>
      </c>
      <c r="O6" s="65">
        <v>1028184.6761199998</v>
      </c>
      <c r="P6" s="47">
        <v>49682</v>
      </c>
      <c r="Q6" s="51">
        <v>23975.968869999997</v>
      </c>
      <c r="R6" s="36">
        <v>0</v>
      </c>
      <c r="S6" s="51">
        <v>0</v>
      </c>
      <c r="T6" s="38">
        <v>66928</v>
      </c>
      <c r="U6" s="60">
        <v>34239.27909</v>
      </c>
      <c r="V6" s="36">
        <f aca="true" t="shared" si="0" ref="V6:V14">T6+R6+P6+N6+L6+J6+H6+F6+D6+B6</f>
        <v>3245803</v>
      </c>
      <c r="W6" s="51">
        <f>U6+S6+Q6+O6+M6+K6+I6+G6+E6+C6</f>
        <v>2272066.52787</v>
      </c>
    </row>
    <row r="7" spans="1:23" s="31" customFormat="1" ht="18" customHeight="1">
      <c r="A7" s="30" t="s">
        <v>12</v>
      </c>
      <c r="B7" s="38">
        <v>108</v>
      </c>
      <c r="C7" s="51"/>
      <c r="D7" s="43">
        <v>23408</v>
      </c>
      <c r="E7" s="55"/>
      <c r="F7" s="36">
        <v>0</v>
      </c>
      <c r="G7" s="51"/>
      <c r="H7" s="38">
        <v>0</v>
      </c>
      <c r="I7" s="51"/>
      <c r="J7" s="39">
        <v>0</v>
      </c>
      <c r="K7" s="62"/>
      <c r="L7" s="35">
        <v>0</v>
      </c>
      <c r="M7" s="63"/>
      <c r="N7" s="8">
        <v>1098</v>
      </c>
      <c r="O7" s="65"/>
      <c r="P7" s="47">
        <v>361</v>
      </c>
      <c r="Q7" s="51"/>
      <c r="R7" s="36">
        <v>0</v>
      </c>
      <c r="S7" s="51"/>
      <c r="T7" s="38">
        <v>225</v>
      </c>
      <c r="U7" s="60"/>
      <c r="V7" s="36">
        <f t="shared" si="0"/>
        <v>25200</v>
      </c>
      <c r="W7" s="51"/>
    </row>
    <row r="8" spans="1:23" s="31" customFormat="1" ht="18" customHeight="1">
      <c r="A8" s="30" t="s">
        <v>13</v>
      </c>
      <c r="B8" s="38">
        <v>35</v>
      </c>
      <c r="C8" s="38">
        <v>0</v>
      </c>
      <c r="D8" s="43">
        <v>8335</v>
      </c>
      <c r="E8" s="43">
        <v>26733</v>
      </c>
      <c r="F8" s="36">
        <v>0</v>
      </c>
      <c r="G8" s="36">
        <v>0</v>
      </c>
      <c r="H8" s="38">
        <v>0</v>
      </c>
      <c r="I8" s="38">
        <v>0</v>
      </c>
      <c r="J8" s="39">
        <v>0</v>
      </c>
      <c r="K8" s="39">
        <v>0</v>
      </c>
      <c r="L8" s="35">
        <v>37583</v>
      </c>
      <c r="M8" s="44">
        <v>38046</v>
      </c>
      <c r="N8" s="8">
        <v>21088</v>
      </c>
      <c r="O8" s="8">
        <v>43259.451560000016</v>
      </c>
      <c r="P8" s="47">
        <v>0</v>
      </c>
      <c r="Q8" s="36">
        <v>0</v>
      </c>
      <c r="R8" s="36">
        <v>0</v>
      </c>
      <c r="S8" s="36">
        <v>0</v>
      </c>
      <c r="T8" s="38">
        <v>2180</v>
      </c>
      <c r="U8" s="38">
        <v>3944.6957800000005</v>
      </c>
      <c r="V8" s="36">
        <f t="shared" si="0"/>
        <v>69221</v>
      </c>
      <c r="W8" s="36">
        <f>U8+S8+Q8+O8+M8+K8+I8+G8+E8+C8</f>
        <v>111983.14734000002</v>
      </c>
    </row>
    <row r="9" spans="1:23" s="31" customFormat="1" ht="18" customHeight="1">
      <c r="A9" s="30" t="s">
        <v>14</v>
      </c>
      <c r="B9" s="38">
        <f>SUM(B10:B12)</f>
        <v>14172</v>
      </c>
      <c r="C9" s="60">
        <v>7137</v>
      </c>
      <c r="D9" s="43">
        <v>28494</v>
      </c>
      <c r="E9" s="53">
        <v>19015</v>
      </c>
      <c r="F9" s="36">
        <v>0</v>
      </c>
      <c r="G9" s="51">
        <v>0</v>
      </c>
      <c r="H9" s="38">
        <v>14038</v>
      </c>
      <c r="I9" s="60">
        <v>8992</v>
      </c>
      <c r="J9" s="39">
        <v>20354</v>
      </c>
      <c r="K9" s="61">
        <v>10391.000049999999</v>
      </c>
      <c r="L9" s="35">
        <v>91637</v>
      </c>
      <c r="M9" s="63">
        <v>42638</v>
      </c>
      <c r="N9" s="8">
        <v>182286</v>
      </c>
      <c r="O9" s="65">
        <v>114456.98048999999</v>
      </c>
      <c r="P9" s="47">
        <v>4797</v>
      </c>
      <c r="Q9" s="51">
        <v>3001.2064800000003</v>
      </c>
      <c r="R9" s="36">
        <v>131</v>
      </c>
      <c r="S9" s="51">
        <v>0</v>
      </c>
      <c r="T9" s="38">
        <v>20520</v>
      </c>
      <c r="U9" s="60">
        <v>16930.29049</v>
      </c>
      <c r="V9" s="36">
        <f t="shared" si="0"/>
        <v>376429</v>
      </c>
      <c r="W9" s="51">
        <f>U9+S9+Q9+O9+M9+K9+I9+G9+E9+C9</f>
        <v>222561.47751</v>
      </c>
    </row>
    <row r="10" spans="1:23" s="31" customFormat="1" ht="18" customHeight="1">
      <c r="A10" s="30" t="s">
        <v>16</v>
      </c>
      <c r="B10" s="38">
        <v>2942</v>
      </c>
      <c r="C10" s="51"/>
      <c r="D10" s="48">
        <v>0</v>
      </c>
      <c r="E10" s="54"/>
      <c r="F10" s="36">
        <v>0</v>
      </c>
      <c r="G10" s="51"/>
      <c r="H10" s="38">
        <v>0</v>
      </c>
      <c r="I10" s="51"/>
      <c r="J10" s="39">
        <v>0</v>
      </c>
      <c r="K10" s="66"/>
      <c r="L10" s="35">
        <v>16685</v>
      </c>
      <c r="M10" s="63"/>
      <c r="N10" s="8">
        <v>52088</v>
      </c>
      <c r="O10" s="65"/>
      <c r="P10" s="47">
        <v>1216</v>
      </c>
      <c r="Q10" s="51"/>
      <c r="R10" s="36">
        <v>0</v>
      </c>
      <c r="S10" s="51"/>
      <c r="T10" s="38">
        <v>10918</v>
      </c>
      <c r="U10" s="60"/>
      <c r="V10" s="36">
        <f t="shared" si="0"/>
        <v>83849</v>
      </c>
      <c r="W10" s="51"/>
    </row>
    <row r="11" spans="1:23" s="31" customFormat="1" ht="18" customHeight="1">
      <c r="A11" s="30" t="s">
        <v>15</v>
      </c>
      <c r="B11" s="38">
        <v>8145</v>
      </c>
      <c r="C11" s="51"/>
      <c r="D11" s="43">
        <v>23788</v>
      </c>
      <c r="E11" s="55"/>
      <c r="F11" s="36">
        <v>0</v>
      </c>
      <c r="G11" s="51"/>
      <c r="H11" s="38">
        <f>+H9</f>
        <v>14038</v>
      </c>
      <c r="I11" s="51"/>
      <c r="J11" s="39">
        <v>20103</v>
      </c>
      <c r="K11" s="62"/>
      <c r="L11" s="35">
        <v>65944</v>
      </c>
      <c r="M11" s="63"/>
      <c r="N11" s="8">
        <v>112923</v>
      </c>
      <c r="O11" s="65"/>
      <c r="P11" s="47">
        <v>2613</v>
      </c>
      <c r="Q11" s="51"/>
      <c r="R11" s="36">
        <v>0</v>
      </c>
      <c r="S11" s="51"/>
      <c r="T11" s="38">
        <v>9602</v>
      </c>
      <c r="U11" s="60"/>
      <c r="V11" s="36">
        <f t="shared" si="0"/>
        <v>257156</v>
      </c>
      <c r="W11" s="51"/>
    </row>
    <row r="12" spans="1:23" s="31" customFormat="1" ht="18" customHeight="1">
      <c r="A12" s="30" t="s">
        <v>13</v>
      </c>
      <c r="B12" s="38">
        <v>3085</v>
      </c>
      <c r="C12" s="38">
        <v>4246</v>
      </c>
      <c r="D12" s="43">
        <v>4706</v>
      </c>
      <c r="E12" s="43">
        <v>8072</v>
      </c>
      <c r="F12" s="36">
        <v>0</v>
      </c>
      <c r="G12" s="36">
        <v>0</v>
      </c>
      <c r="H12" s="38">
        <v>0</v>
      </c>
      <c r="I12" s="38">
        <v>0</v>
      </c>
      <c r="J12" s="39">
        <v>251</v>
      </c>
      <c r="K12" s="39">
        <v>1311.33247</v>
      </c>
      <c r="L12" s="35">
        <v>9008</v>
      </c>
      <c r="M12" s="44">
        <v>9350</v>
      </c>
      <c r="N12" s="8">
        <v>17275</v>
      </c>
      <c r="O12" s="8">
        <v>49555.85696</v>
      </c>
      <c r="P12" s="47">
        <v>968</v>
      </c>
      <c r="Q12" s="36">
        <v>1426.4183</v>
      </c>
      <c r="R12" s="36">
        <v>131</v>
      </c>
      <c r="S12" s="36">
        <v>282</v>
      </c>
      <c r="T12" s="38">
        <v>1270</v>
      </c>
      <c r="U12" s="38">
        <v>2923.9359399999994</v>
      </c>
      <c r="V12" s="36">
        <f t="shared" si="0"/>
        <v>36694</v>
      </c>
      <c r="W12" s="36">
        <f>U12+S12+Q12+O12+M12+K12+I12+G12+E12+C12</f>
        <v>77167.54367</v>
      </c>
    </row>
    <row r="13" spans="1:23" s="31" customFormat="1" ht="18" customHeight="1">
      <c r="A13" s="30" t="s">
        <v>2</v>
      </c>
      <c r="B13" s="38">
        <v>0</v>
      </c>
      <c r="C13" s="38">
        <v>0</v>
      </c>
      <c r="D13" s="43">
        <v>0</v>
      </c>
      <c r="E13" s="43">
        <v>0</v>
      </c>
      <c r="F13" s="36">
        <v>0</v>
      </c>
      <c r="G13" s="36">
        <v>0</v>
      </c>
      <c r="H13" s="38">
        <v>0</v>
      </c>
      <c r="I13" s="38">
        <v>0</v>
      </c>
      <c r="J13" s="39">
        <v>0</v>
      </c>
      <c r="K13" s="39">
        <v>0</v>
      </c>
      <c r="L13" s="35">
        <v>0</v>
      </c>
      <c r="M13" s="45">
        <v>0</v>
      </c>
      <c r="N13" s="8">
        <v>0</v>
      </c>
      <c r="O13" s="8">
        <v>0</v>
      </c>
      <c r="P13" s="47">
        <v>0</v>
      </c>
      <c r="Q13" s="36">
        <v>0</v>
      </c>
      <c r="R13" s="36">
        <v>0</v>
      </c>
      <c r="S13" s="36">
        <v>0</v>
      </c>
      <c r="T13" s="38">
        <v>0</v>
      </c>
      <c r="U13" s="38">
        <v>0</v>
      </c>
      <c r="V13" s="36">
        <f t="shared" si="0"/>
        <v>0</v>
      </c>
      <c r="W13" s="36">
        <f>U13+S13+Q13+O13+M13+K13+I13+G13+E13+C13</f>
        <v>0</v>
      </c>
    </row>
    <row r="14" spans="1:23" s="31" customFormat="1" ht="18" customHeight="1">
      <c r="A14" s="30" t="s">
        <v>0</v>
      </c>
      <c r="B14" s="38">
        <f>SUM(B6+B9)</f>
        <v>79500</v>
      </c>
      <c r="C14" s="40">
        <f>SUM(C6:C12)</f>
        <v>53227</v>
      </c>
      <c r="D14" s="43">
        <v>480941</v>
      </c>
      <c r="E14" s="43">
        <v>346624</v>
      </c>
      <c r="F14" s="36">
        <v>0</v>
      </c>
      <c r="G14" s="36">
        <v>0</v>
      </c>
      <c r="H14" s="38">
        <f>+H9+H6</f>
        <v>98266</v>
      </c>
      <c r="I14" s="38">
        <f>SUM(I6,I9)</f>
        <v>45705</v>
      </c>
      <c r="J14" s="39">
        <v>31819</v>
      </c>
      <c r="K14" s="39">
        <v>16633.60384</v>
      </c>
      <c r="L14" s="35">
        <v>980772</v>
      </c>
      <c r="M14" s="46">
        <v>815896</v>
      </c>
      <c r="N14" s="8">
        <v>1808876</v>
      </c>
      <c r="O14" s="8">
        <v>1142641.65661</v>
      </c>
      <c r="P14" s="47">
        <v>54479</v>
      </c>
      <c r="Q14" s="36">
        <v>26977.175349999998</v>
      </c>
      <c r="R14" s="36">
        <v>131</v>
      </c>
      <c r="S14" s="36">
        <v>282</v>
      </c>
      <c r="T14" s="38">
        <v>87448</v>
      </c>
      <c r="U14" s="38">
        <v>51169.56958</v>
      </c>
      <c r="V14" s="36">
        <f t="shared" si="0"/>
        <v>3622232</v>
      </c>
      <c r="W14" s="36">
        <f>U14+S14+Q14+O14+M14+K14+I14+G14+E14+C14</f>
        <v>2499156.00538</v>
      </c>
    </row>
    <row r="15" spans="1:23" s="22" customFormat="1" ht="19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3"/>
      <c r="N15" s="24"/>
      <c r="O15" s="24"/>
      <c r="P15" s="26"/>
      <c r="Q15" s="26"/>
      <c r="R15" s="24"/>
      <c r="S15" s="24"/>
      <c r="T15" s="24"/>
      <c r="U15" s="24"/>
      <c r="V15" s="24"/>
      <c r="W15" s="24"/>
    </row>
    <row r="16" spans="1:25" s="28" customFormat="1" ht="42.75" customHeight="1">
      <c r="A16" s="27"/>
      <c r="B16" s="56" t="s">
        <v>24</v>
      </c>
      <c r="C16" s="56"/>
      <c r="D16" s="56" t="s">
        <v>17</v>
      </c>
      <c r="E16" s="56"/>
      <c r="F16" s="56" t="s">
        <v>18</v>
      </c>
      <c r="G16" s="56"/>
      <c r="H16" s="52" t="s">
        <v>19</v>
      </c>
      <c r="I16" s="52"/>
      <c r="J16" s="56" t="s">
        <v>44</v>
      </c>
      <c r="K16" s="56"/>
      <c r="L16" s="56" t="s">
        <v>23</v>
      </c>
      <c r="M16" s="56"/>
      <c r="N16" s="56" t="s">
        <v>43</v>
      </c>
      <c r="O16" s="56"/>
      <c r="P16" s="56" t="s">
        <v>20</v>
      </c>
      <c r="Q16" s="56"/>
      <c r="R16" s="67" t="s">
        <v>22</v>
      </c>
      <c r="S16" s="67"/>
      <c r="T16" s="56" t="s">
        <v>21</v>
      </c>
      <c r="U16" s="56"/>
      <c r="V16" s="56" t="s">
        <v>45</v>
      </c>
      <c r="W16" s="56"/>
      <c r="X16" s="22"/>
      <c r="Y16" s="22"/>
    </row>
    <row r="17" spans="1:25" s="28" customFormat="1" ht="60.75">
      <c r="A17" s="27" t="s">
        <v>8</v>
      </c>
      <c r="B17" s="19" t="s">
        <v>3</v>
      </c>
      <c r="C17" s="19" t="s">
        <v>4</v>
      </c>
      <c r="D17" s="19" t="s">
        <v>3</v>
      </c>
      <c r="E17" s="19" t="s">
        <v>4</v>
      </c>
      <c r="F17" s="19" t="s">
        <v>3</v>
      </c>
      <c r="G17" s="19" t="s">
        <v>4</v>
      </c>
      <c r="H17" s="19" t="s">
        <v>3</v>
      </c>
      <c r="I17" s="19" t="s">
        <v>4</v>
      </c>
      <c r="J17" s="19" t="s">
        <v>3</v>
      </c>
      <c r="K17" s="19" t="s">
        <v>4</v>
      </c>
      <c r="L17" s="19" t="s">
        <v>3</v>
      </c>
      <c r="M17" s="20" t="s">
        <v>4</v>
      </c>
      <c r="N17" s="19" t="s">
        <v>3</v>
      </c>
      <c r="O17" s="19" t="s">
        <v>4</v>
      </c>
      <c r="P17" s="29" t="s">
        <v>3</v>
      </c>
      <c r="Q17" s="19" t="s">
        <v>4</v>
      </c>
      <c r="R17" s="19" t="s">
        <v>3</v>
      </c>
      <c r="S17" s="19" t="s">
        <v>4</v>
      </c>
      <c r="T17" s="19" t="s">
        <v>3</v>
      </c>
      <c r="U17" s="19" t="s">
        <v>4</v>
      </c>
      <c r="V17" s="19" t="s">
        <v>3</v>
      </c>
      <c r="W17" s="19" t="s">
        <v>4</v>
      </c>
      <c r="X17" s="22"/>
      <c r="Y17" s="22"/>
    </row>
    <row r="18" spans="1:25" s="28" customFormat="1" ht="20.25">
      <c r="A18" s="27" t="s">
        <v>5</v>
      </c>
      <c r="B18" s="36">
        <v>77</v>
      </c>
      <c r="C18" s="36">
        <v>35553</v>
      </c>
      <c r="D18" s="34">
        <v>736</v>
      </c>
      <c r="E18" s="34">
        <v>280303</v>
      </c>
      <c r="F18" s="36">
        <v>0</v>
      </c>
      <c r="G18" s="36">
        <v>0</v>
      </c>
      <c r="H18" s="36">
        <v>56</v>
      </c>
      <c r="I18" s="36">
        <v>29446</v>
      </c>
      <c r="J18" s="36">
        <v>17.169</v>
      </c>
      <c r="K18" s="36">
        <v>7824.73293</v>
      </c>
      <c r="L18" s="35">
        <v>1556</v>
      </c>
      <c r="M18" s="35">
        <v>588504</v>
      </c>
      <c r="N18" s="36">
        <v>2531.555</v>
      </c>
      <c r="O18" s="36">
        <v>855553.0304799997</v>
      </c>
      <c r="P18" s="36">
        <v>55</v>
      </c>
      <c r="Q18" s="36">
        <v>21410.44266</v>
      </c>
      <c r="R18" s="36">
        <v>0</v>
      </c>
      <c r="S18" s="36">
        <v>140</v>
      </c>
      <c r="T18" s="36">
        <v>71.672</v>
      </c>
      <c r="U18" s="36">
        <v>31175.019</v>
      </c>
      <c r="V18" s="36">
        <f aca="true" t="shared" si="1" ref="V18:W21">T18+R18+P18+N18+L18+J18+H18+F18+D18+B18</f>
        <v>5100.396</v>
      </c>
      <c r="W18" s="36">
        <f t="shared" si="1"/>
        <v>1849909.2250699997</v>
      </c>
      <c r="X18" s="22"/>
      <c r="Y18" s="22"/>
    </row>
    <row r="19" spans="1:25" s="28" customFormat="1" ht="20.25">
      <c r="A19" s="27" t="s">
        <v>6</v>
      </c>
      <c r="B19" s="36">
        <v>0</v>
      </c>
      <c r="C19" s="36">
        <v>12</v>
      </c>
      <c r="D19" s="34">
        <v>2</v>
      </c>
      <c r="E19" s="34">
        <v>646</v>
      </c>
      <c r="F19" s="36">
        <v>0</v>
      </c>
      <c r="G19" s="36">
        <v>0</v>
      </c>
      <c r="H19" s="36">
        <v>0</v>
      </c>
      <c r="I19" s="36">
        <v>0</v>
      </c>
      <c r="J19" s="32">
        <v>0</v>
      </c>
      <c r="K19" s="32">
        <v>0</v>
      </c>
      <c r="L19" s="35">
        <v>2</v>
      </c>
      <c r="M19" s="35">
        <v>655</v>
      </c>
      <c r="N19" s="36">
        <v>15.395</v>
      </c>
      <c r="O19" s="36">
        <v>4419.13307</v>
      </c>
      <c r="P19" s="36">
        <v>0</v>
      </c>
      <c r="Q19" s="36">
        <v>0</v>
      </c>
      <c r="R19" s="36">
        <v>0</v>
      </c>
      <c r="S19" s="36">
        <v>0</v>
      </c>
      <c r="T19" s="36">
        <v>0.05</v>
      </c>
      <c r="U19" s="36">
        <v>41.455</v>
      </c>
      <c r="V19" s="36">
        <f t="shared" si="1"/>
        <v>19.445</v>
      </c>
      <c r="W19" s="36">
        <f t="shared" si="1"/>
        <v>5773.58807</v>
      </c>
      <c r="X19" s="22"/>
      <c r="Y19" s="22"/>
    </row>
    <row r="20" spans="1:25" s="28" customFormat="1" ht="20.25">
      <c r="A20" s="27" t="s">
        <v>7</v>
      </c>
      <c r="B20" s="36">
        <v>207</v>
      </c>
      <c r="C20" s="36">
        <v>17662</v>
      </c>
      <c r="D20" s="34">
        <v>1100</v>
      </c>
      <c r="E20" s="34">
        <v>65675</v>
      </c>
      <c r="F20" s="36">
        <v>0</v>
      </c>
      <c r="G20" s="36">
        <v>0</v>
      </c>
      <c r="H20" s="36">
        <v>188</v>
      </c>
      <c r="I20" s="36">
        <v>16259</v>
      </c>
      <c r="J20" s="36">
        <v>91.447</v>
      </c>
      <c r="K20" s="36">
        <v>8808.87091</v>
      </c>
      <c r="L20" s="35">
        <v>3379</v>
      </c>
      <c r="M20" s="35">
        <v>226737</v>
      </c>
      <c r="N20" s="36">
        <v>4764.354</v>
      </c>
      <c r="O20" s="36">
        <v>282669.49306000007</v>
      </c>
      <c r="P20" s="36">
        <v>90</v>
      </c>
      <c r="Q20" s="36">
        <v>5566.73271</v>
      </c>
      <c r="R20" s="36">
        <v>0</v>
      </c>
      <c r="S20" s="36">
        <v>142</v>
      </c>
      <c r="T20" s="36">
        <v>137.28</v>
      </c>
      <c r="U20" s="36">
        <v>19953.094</v>
      </c>
      <c r="V20" s="36">
        <f t="shared" si="1"/>
        <v>9957.081</v>
      </c>
      <c r="W20" s="36">
        <f t="shared" si="1"/>
        <v>643473.1906800001</v>
      </c>
      <c r="X20" s="22"/>
      <c r="Y20" s="22"/>
    </row>
    <row r="21" spans="1:25" s="28" customFormat="1" ht="20.25">
      <c r="A21" s="27" t="s">
        <v>0</v>
      </c>
      <c r="B21" s="36">
        <v>284</v>
      </c>
      <c r="C21" s="36">
        <v>53227</v>
      </c>
      <c r="D21" s="34">
        <v>1838</v>
      </c>
      <c r="E21" s="34">
        <v>346624</v>
      </c>
      <c r="F21" s="36">
        <v>0</v>
      </c>
      <c r="G21" s="36">
        <v>0</v>
      </c>
      <c r="H21" s="36">
        <f>SUM(H18:H20)</f>
        <v>244</v>
      </c>
      <c r="I21" s="36">
        <f>SUM(I18:I20)</f>
        <v>45705</v>
      </c>
      <c r="J21" s="36">
        <v>108.616</v>
      </c>
      <c r="K21" s="36">
        <v>16633.60384</v>
      </c>
      <c r="L21" s="35">
        <v>4937</v>
      </c>
      <c r="M21" s="35">
        <v>815896</v>
      </c>
      <c r="N21" s="36">
        <f>SUM(N18:N20)</f>
        <v>7311.304</v>
      </c>
      <c r="O21" s="36">
        <f>SUM(O18:O20)</f>
        <v>1142641.6566099997</v>
      </c>
      <c r="P21" s="36">
        <v>145</v>
      </c>
      <c r="Q21" s="36">
        <v>26977.17537</v>
      </c>
      <c r="R21" s="36">
        <v>0</v>
      </c>
      <c r="S21" s="36">
        <v>282</v>
      </c>
      <c r="T21" s="36">
        <v>209.002</v>
      </c>
      <c r="U21" s="36">
        <v>51169.568</v>
      </c>
      <c r="V21" s="36">
        <f t="shared" si="1"/>
        <v>15076.922</v>
      </c>
      <c r="W21" s="36">
        <f t="shared" si="1"/>
        <v>2499156.0038199998</v>
      </c>
      <c r="X21" s="22"/>
      <c r="Y21" s="22"/>
    </row>
    <row r="22" spans="2:25" s="28" customFormat="1" ht="2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2"/>
      <c r="W22" s="22"/>
      <c r="X22" s="22"/>
      <c r="Y22" s="22"/>
    </row>
    <row r="23" spans="2:25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/>
      <c r="X23" s="16"/>
      <c r="Y23" s="16"/>
    </row>
    <row r="24" spans="2:22" ht="2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</sheetData>
  <sheetProtection/>
  <mergeCells count="47">
    <mergeCell ref="V4:W4"/>
    <mergeCell ref="W6:W7"/>
    <mergeCell ref="W9:W11"/>
    <mergeCell ref="V16:W16"/>
    <mergeCell ref="Q6:Q7"/>
    <mergeCell ref="R16:S16"/>
    <mergeCell ref="S6:S7"/>
    <mergeCell ref="J4:K4"/>
    <mergeCell ref="P16:Q16"/>
    <mergeCell ref="M6:M7"/>
    <mergeCell ref="L4:M4"/>
    <mergeCell ref="N4:O4"/>
    <mergeCell ref="P4:Q4"/>
    <mergeCell ref="M9:M11"/>
    <mergeCell ref="O6:O7"/>
    <mergeCell ref="K9:K11"/>
    <mergeCell ref="O9:O11"/>
    <mergeCell ref="I9:I11"/>
    <mergeCell ref="U9:U11"/>
    <mergeCell ref="T16:U16"/>
    <mergeCell ref="N16:O16"/>
    <mergeCell ref="Q9:Q11"/>
    <mergeCell ref="U6:U7"/>
    <mergeCell ref="K6:K7"/>
    <mergeCell ref="J16:K16"/>
    <mergeCell ref="L16:M16"/>
    <mergeCell ref="S9:S11"/>
    <mergeCell ref="A1:U1"/>
    <mergeCell ref="A2:U2"/>
    <mergeCell ref="A3:S3"/>
    <mergeCell ref="R4:S4"/>
    <mergeCell ref="T4:U4"/>
    <mergeCell ref="C9:C11"/>
    <mergeCell ref="I6:I7"/>
    <mergeCell ref="E6:E7"/>
    <mergeCell ref="C6:C7"/>
    <mergeCell ref="G6:G7"/>
    <mergeCell ref="H4:I4"/>
    <mergeCell ref="B4:C4"/>
    <mergeCell ref="D4:E4"/>
    <mergeCell ref="F4:G4"/>
    <mergeCell ref="G9:G11"/>
    <mergeCell ref="H16:I16"/>
    <mergeCell ref="E9:E11"/>
    <mergeCell ref="D16:E16"/>
    <mergeCell ref="F16:G16"/>
    <mergeCell ref="B16:C16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D16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7" zoomScaleNormal="57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44" sqref="E44"/>
    </sheetView>
  </sheetViews>
  <sheetFormatPr defaultColWidth="9.140625" defaultRowHeight="12.75"/>
  <cols>
    <col min="1" max="1" width="38.7109375" style="4" customWidth="1"/>
    <col min="2" max="21" width="18.00390625" style="4" customWidth="1"/>
    <col min="22" max="22" width="22.8515625" style="4" customWidth="1"/>
    <col min="23" max="23" width="15.140625" style="4" customWidth="1"/>
    <col min="24" max="16384" width="9.140625" style="4" customWidth="1"/>
  </cols>
  <sheetData>
    <row r="1" spans="1:21" ht="15.7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</row>
    <row r="2" spans="1:21" ht="15.75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19" ht="10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3" ht="42.75" customHeight="1">
      <c r="A4" s="3"/>
      <c r="B4" s="68" t="s">
        <v>24</v>
      </c>
      <c r="C4" s="69"/>
      <c r="D4" s="68" t="s">
        <v>49</v>
      </c>
      <c r="E4" s="69"/>
      <c r="F4" s="68" t="s">
        <v>18</v>
      </c>
      <c r="G4" s="69"/>
      <c r="H4" s="73" t="s">
        <v>19</v>
      </c>
      <c r="I4" s="74"/>
      <c r="J4" s="68" t="s">
        <v>44</v>
      </c>
      <c r="K4" s="69"/>
      <c r="L4" s="68" t="s">
        <v>23</v>
      </c>
      <c r="M4" s="69"/>
      <c r="N4" s="68" t="s">
        <v>43</v>
      </c>
      <c r="O4" s="69"/>
      <c r="P4" s="68" t="s">
        <v>20</v>
      </c>
      <c r="Q4" s="69"/>
      <c r="R4" s="71" t="s">
        <v>22</v>
      </c>
      <c r="S4" s="72"/>
      <c r="T4" s="68" t="s">
        <v>21</v>
      </c>
      <c r="U4" s="69"/>
      <c r="V4" s="75" t="s">
        <v>46</v>
      </c>
      <c r="W4" s="75"/>
    </row>
    <row r="5" spans="1:23" ht="45">
      <c r="A5" s="3" t="s">
        <v>27</v>
      </c>
      <c r="B5" s="6" t="s">
        <v>25</v>
      </c>
      <c r="C5" s="5" t="s">
        <v>26</v>
      </c>
      <c r="D5" s="6" t="s">
        <v>25</v>
      </c>
      <c r="E5" s="5" t="s">
        <v>26</v>
      </c>
      <c r="F5" s="6" t="s">
        <v>25</v>
      </c>
      <c r="G5" s="5" t="s">
        <v>26</v>
      </c>
      <c r="H5" s="6" t="s">
        <v>25</v>
      </c>
      <c r="I5" s="5" t="s">
        <v>26</v>
      </c>
      <c r="J5" s="6" t="s">
        <v>25</v>
      </c>
      <c r="K5" s="5" t="s">
        <v>26</v>
      </c>
      <c r="L5" s="6" t="s">
        <v>25</v>
      </c>
      <c r="M5" s="5" t="s">
        <v>26</v>
      </c>
      <c r="N5" s="6" t="s">
        <v>25</v>
      </c>
      <c r="O5" s="5" t="s">
        <v>26</v>
      </c>
      <c r="P5" s="6" t="s">
        <v>25</v>
      </c>
      <c r="Q5" s="5" t="s">
        <v>26</v>
      </c>
      <c r="R5" s="6" t="s">
        <v>25</v>
      </c>
      <c r="S5" s="5" t="s">
        <v>26</v>
      </c>
      <c r="T5" s="6" t="s">
        <v>25</v>
      </c>
      <c r="U5" s="5" t="s">
        <v>26</v>
      </c>
      <c r="V5" s="18" t="s">
        <v>9</v>
      </c>
      <c r="W5" s="19" t="s">
        <v>4</v>
      </c>
    </row>
    <row r="6" spans="1:23" ht="18" customHeight="1">
      <c r="A6" s="1" t="s">
        <v>28</v>
      </c>
      <c r="B6" s="42">
        <v>65328</v>
      </c>
      <c r="C6" s="60">
        <v>41844</v>
      </c>
      <c r="D6" s="43">
        <v>452447</v>
      </c>
      <c r="E6" s="53">
        <v>327609</v>
      </c>
      <c r="F6" s="41">
        <v>0</v>
      </c>
      <c r="G6" s="51">
        <v>0</v>
      </c>
      <c r="H6" s="42">
        <v>84228</v>
      </c>
      <c r="I6" s="60">
        <v>36713</v>
      </c>
      <c r="J6" s="42">
        <v>11465</v>
      </c>
      <c r="K6" s="61">
        <v>6242.60379</v>
      </c>
      <c r="L6" s="35">
        <v>889135</v>
      </c>
      <c r="M6" s="63">
        <v>773258</v>
      </c>
      <c r="N6" s="8">
        <v>1626590</v>
      </c>
      <c r="O6" s="65">
        <v>1028184.6761199998</v>
      </c>
      <c r="P6" s="47">
        <v>49682</v>
      </c>
      <c r="Q6" s="51">
        <v>23975.968869999997</v>
      </c>
      <c r="R6" s="41">
        <v>0</v>
      </c>
      <c r="S6" s="51">
        <v>0</v>
      </c>
      <c r="T6" s="42">
        <v>66928</v>
      </c>
      <c r="U6" s="60">
        <v>34239.27909</v>
      </c>
      <c r="V6" s="41">
        <f aca="true" t="shared" si="0" ref="V6:V14">T6+R6+P6+N6+L6+J6+H6+F6+D6+B6</f>
        <v>3245803</v>
      </c>
      <c r="W6" s="51">
        <f>U6+S6+Q6+O6+M6+K6+I6+G6+E6+C6</f>
        <v>2272066.52787</v>
      </c>
    </row>
    <row r="7" spans="1:23" ht="18" customHeight="1">
      <c r="A7" s="1" t="s">
        <v>29</v>
      </c>
      <c r="B7" s="42">
        <v>108</v>
      </c>
      <c r="C7" s="51"/>
      <c r="D7" s="43">
        <v>23408</v>
      </c>
      <c r="E7" s="55"/>
      <c r="F7" s="41">
        <v>0</v>
      </c>
      <c r="G7" s="51"/>
      <c r="H7" s="42">
        <v>0</v>
      </c>
      <c r="I7" s="51"/>
      <c r="J7" s="42">
        <v>0</v>
      </c>
      <c r="K7" s="62"/>
      <c r="L7" s="35">
        <v>0</v>
      </c>
      <c r="M7" s="63"/>
      <c r="N7" s="8">
        <v>1098</v>
      </c>
      <c r="O7" s="65"/>
      <c r="P7" s="47">
        <v>361</v>
      </c>
      <c r="Q7" s="51"/>
      <c r="R7" s="41">
        <v>0</v>
      </c>
      <c r="S7" s="51"/>
      <c r="T7" s="42">
        <v>225</v>
      </c>
      <c r="U7" s="60"/>
      <c r="V7" s="41">
        <f t="shared" si="0"/>
        <v>25200</v>
      </c>
      <c r="W7" s="51"/>
    </row>
    <row r="8" spans="1:23" ht="18" customHeight="1">
      <c r="A8" s="1" t="s">
        <v>30</v>
      </c>
      <c r="B8" s="42">
        <v>35</v>
      </c>
      <c r="C8" s="42">
        <v>0</v>
      </c>
      <c r="D8" s="43">
        <v>8335</v>
      </c>
      <c r="E8" s="43">
        <v>26733</v>
      </c>
      <c r="F8" s="41">
        <v>0</v>
      </c>
      <c r="G8" s="41">
        <v>0</v>
      </c>
      <c r="H8" s="42">
        <v>0</v>
      </c>
      <c r="I8" s="42">
        <v>0</v>
      </c>
      <c r="J8" s="42">
        <v>0</v>
      </c>
      <c r="K8" s="42">
        <v>0</v>
      </c>
      <c r="L8" s="35">
        <v>37583</v>
      </c>
      <c r="M8" s="44">
        <v>38046</v>
      </c>
      <c r="N8" s="8">
        <v>21088</v>
      </c>
      <c r="O8" s="8">
        <v>43259.451560000016</v>
      </c>
      <c r="P8" s="47">
        <v>0</v>
      </c>
      <c r="Q8" s="41">
        <v>0</v>
      </c>
      <c r="R8" s="41">
        <v>0</v>
      </c>
      <c r="S8" s="41">
        <v>0</v>
      </c>
      <c r="T8" s="42">
        <v>2180</v>
      </c>
      <c r="U8" s="42">
        <v>3944.6957800000005</v>
      </c>
      <c r="V8" s="41">
        <f t="shared" si="0"/>
        <v>69221</v>
      </c>
      <c r="W8" s="41">
        <f>U8+S8+Q8+O8+M8+K8+I8+G8+E8+C8</f>
        <v>111983.14734000002</v>
      </c>
    </row>
    <row r="9" spans="1:23" ht="18" customHeight="1">
      <c r="A9" s="1" t="s">
        <v>31</v>
      </c>
      <c r="B9" s="42">
        <f>SUM(B10:B12)</f>
        <v>14172</v>
      </c>
      <c r="C9" s="60">
        <v>7137</v>
      </c>
      <c r="D9" s="43">
        <v>28494</v>
      </c>
      <c r="E9" s="53">
        <v>19015</v>
      </c>
      <c r="F9" s="41">
        <v>0</v>
      </c>
      <c r="G9" s="51">
        <v>0</v>
      </c>
      <c r="H9" s="42">
        <v>14038</v>
      </c>
      <c r="I9" s="60">
        <v>8992</v>
      </c>
      <c r="J9" s="42">
        <v>20354</v>
      </c>
      <c r="K9" s="61">
        <v>10391.000049999999</v>
      </c>
      <c r="L9" s="35">
        <v>91637</v>
      </c>
      <c r="M9" s="63">
        <v>42638</v>
      </c>
      <c r="N9" s="8">
        <v>182286</v>
      </c>
      <c r="O9" s="65">
        <v>114456.98048999999</v>
      </c>
      <c r="P9" s="47">
        <v>4797</v>
      </c>
      <c r="Q9" s="51">
        <v>3001.2064800000003</v>
      </c>
      <c r="R9" s="41">
        <v>131</v>
      </c>
      <c r="S9" s="51">
        <v>0</v>
      </c>
      <c r="T9" s="42">
        <v>20520</v>
      </c>
      <c r="U9" s="60">
        <v>16930.29049</v>
      </c>
      <c r="V9" s="41">
        <f t="shared" si="0"/>
        <v>376429</v>
      </c>
      <c r="W9" s="51">
        <f>U9+S9+Q9+O9+M9+K9+I9+G9+E9+C9</f>
        <v>222561.47751</v>
      </c>
    </row>
    <row r="10" spans="1:23" ht="18" customHeight="1">
      <c r="A10" s="1" t="s">
        <v>32</v>
      </c>
      <c r="B10" s="42">
        <v>2942</v>
      </c>
      <c r="C10" s="51"/>
      <c r="D10" s="48">
        <v>0</v>
      </c>
      <c r="E10" s="54"/>
      <c r="F10" s="41">
        <v>0</v>
      </c>
      <c r="G10" s="51"/>
      <c r="H10" s="42">
        <v>0</v>
      </c>
      <c r="I10" s="51"/>
      <c r="J10" s="42">
        <v>0</v>
      </c>
      <c r="K10" s="66"/>
      <c r="L10" s="35">
        <v>16685</v>
      </c>
      <c r="M10" s="63"/>
      <c r="N10" s="8">
        <v>52088</v>
      </c>
      <c r="O10" s="65"/>
      <c r="P10" s="47">
        <v>1216</v>
      </c>
      <c r="Q10" s="51"/>
      <c r="R10" s="41">
        <v>0</v>
      </c>
      <c r="S10" s="51"/>
      <c r="T10" s="42">
        <v>10918</v>
      </c>
      <c r="U10" s="60"/>
      <c r="V10" s="41">
        <f t="shared" si="0"/>
        <v>83849</v>
      </c>
      <c r="W10" s="51"/>
    </row>
    <row r="11" spans="1:23" ht="18" customHeight="1">
      <c r="A11" s="1" t="s">
        <v>33</v>
      </c>
      <c r="B11" s="42">
        <v>8145</v>
      </c>
      <c r="C11" s="51"/>
      <c r="D11" s="43">
        <v>23788</v>
      </c>
      <c r="E11" s="55"/>
      <c r="F11" s="41">
        <v>0</v>
      </c>
      <c r="G11" s="51"/>
      <c r="H11" s="42">
        <f>+H9</f>
        <v>14038</v>
      </c>
      <c r="I11" s="51"/>
      <c r="J11" s="42">
        <v>20103</v>
      </c>
      <c r="K11" s="62"/>
      <c r="L11" s="35">
        <v>65944</v>
      </c>
      <c r="M11" s="63"/>
      <c r="N11" s="8">
        <v>112923</v>
      </c>
      <c r="O11" s="65"/>
      <c r="P11" s="47">
        <v>2613</v>
      </c>
      <c r="Q11" s="51"/>
      <c r="R11" s="41">
        <v>0</v>
      </c>
      <c r="S11" s="51"/>
      <c r="T11" s="42">
        <v>9602</v>
      </c>
      <c r="U11" s="60"/>
      <c r="V11" s="41">
        <f t="shared" si="0"/>
        <v>257156</v>
      </c>
      <c r="W11" s="51"/>
    </row>
    <row r="12" spans="1:23" ht="18" customHeight="1">
      <c r="A12" s="1" t="s">
        <v>30</v>
      </c>
      <c r="B12" s="42">
        <v>3085</v>
      </c>
      <c r="C12" s="42">
        <v>4246</v>
      </c>
      <c r="D12" s="43">
        <v>4706</v>
      </c>
      <c r="E12" s="43">
        <v>8072</v>
      </c>
      <c r="F12" s="41">
        <v>0</v>
      </c>
      <c r="G12" s="41">
        <v>0</v>
      </c>
      <c r="H12" s="42">
        <v>0</v>
      </c>
      <c r="I12" s="42">
        <v>0</v>
      </c>
      <c r="J12" s="42">
        <v>251</v>
      </c>
      <c r="K12" s="42">
        <v>1311.33247</v>
      </c>
      <c r="L12" s="35">
        <v>9008</v>
      </c>
      <c r="M12" s="44">
        <v>9350</v>
      </c>
      <c r="N12" s="8">
        <v>17275</v>
      </c>
      <c r="O12" s="8">
        <v>49555.85696</v>
      </c>
      <c r="P12" s="47">
        <v>968</v>
      </c>
      <c r="Q12" s="41">
        <v>1426.4183</v>
      </c>
      <c r="R12" s="41">
        <v>131</v>
      </c>
      <c r="S12" s="41">
        <v>282</v>
      </c>
      <c r="T12" s="42">
        <v>1270</v>
      </c>
      <c r="U12" s="42">
        <v>2923.9359399999994</v>
      </c>
      <c r="V12" s="41">
        <f t="shared" si="0"/>
        <v>36694</v>
      </c>
      <c r="W12" s="41">
        <f>U12+S12+Q12+O12+M12+K12+I12+G12+E12+C12</f>
        <v>77167.54367</v>
      </c>
    </row>
    <row r="13" spans="1:23" ht="18" customHeight="1">
      <c r="A13" s="1" t="s">
        <v>34</v>
      </c>
      <c r="B13" s="42">
        <v>0</v>
      </c>
      <c r="C13" s="42">
        <v>0</v>
      </c>
      <c r="D13" s="43">
        <v>0</v>
      </c>
      <c r="E13" s="43"/>
      <c r="F13" s="41">
        <v>0</v>
      </c>
      <c r="G13" s="41">
        <v>0</v>
      </c>
      <c r="H13" s="42">
        <v>0</v>
      </c>
      <c r="I13" s="42">
        <v>0</v>
      </c>
      <c r="J13" s="42">
        <v>0</v>
      </c>
      <c r="K13" s="42">
        <v>0</v>
      </c>
      <c r="L13" s="35">
        <v>0</v>
      </c>
      <c r="M13" s="45">
        <v>0</v>
      </c>
      <c r="N13" s="8">
        <v>0</v>
      </c>
      <c r="O13" s="8">
        <v>0</v>
      </c>
      <c r="P13" s="47">
        <v>0</v>
      </c>
      <c r="Q13" s="41">
        <v>0</v>
      </c>
      <c r="R13" s="41">
        <v>0</v>
      </c>
      <c r="S13" s="41">
        <v>0</v>
      </c>
      <c r="T13" s="42">
        <v>0</v>
      </c>
      <c r="U13" s="42">
        <v>0</v>
      </c>
      <c r="V13" s="41">
        <f t="shared" si="0"/>
        <v>0</v>
      </c>
      <c r="W13" s="41">
        <f>U13+S13+Q13+O13+M13+K13+I13+G13+E13+C13</f>
        <v>0</v>
      </c>
    </row>
    <row r="14" spans="1:23" ht="18" customHeight="1">
      <c r="A14" s="1" t="s">
        <v>36</v>
      </c>
      <c r="B14" s="42">
        <f>SUM(B6+B9)</f>
        <v>79500</v>
      </c>
      <c r="C14" s="40">
        <f>SUM(C6:C12)</f>
        <v>53227</v>
      </c>
      <c r="D14" s="43">
        <v>480941</v>
      </c>
      <c r="E14" s="43">
        <v>346624</v>
      </c>
      <c r="F14" s="41">
        <v>0</v>
      </c>
      <c r="G14" s="41">
        <v>0</v>
      </c>
      <c r="H14" s="42">
        <f>+H9+H6</f>
        <v>98266</v>
      </c>
      <c r="I14" s="42">
        <f>SUM(I6,I9)</f>
        <v>45705</v>
      </c>
      <c r="J14" s="42">
        <v>31819</v>
      </c>
      <c r="K14" s="42">
        <v>16633.60384</v>
      </c>
      <c r="L14" s="35">
        <v>980772</v>
      </c>
      <c r="M14" s="46">
        <v>815896</v>
      </c>
      <c r="N14" s="8">
        <v>1808876</v>
      </c>
      <c r="O14" s="8">
        <v>1142641.65661</v>
      </c>
      <c r="P14" s="47">
        <v>54479</v>
      </c>
      <c r="Q14" s="41">
        <v>26977.175349999998</v>
      </c>
      <c r="R14" s="41">
        <v>131</v>
      </c>
      <c r="S14" s="41">
        <v>282</v>
      </c>
      <c r="T14" s="42">
        <v>87448</v>
      </c>
      <c r="U14" s="42">
        <v>51169.56958</v>
      </c>
      <c r="V14" s="41">
        <f t="shared" si="0"/>
        <v>3622232</v>
      </c>
      <c r="W14" s="41">
        <f>U14+S14+Q14+O14+M14+K14+I14+G14+E14+C14</f>
        <v>2499156.00538</v>
      </c>
    </row>
    <row r="15" spans="1:23" ht="19.5" customHeight="1">
      <c r="A15" s="2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11"/>
      <c r="N15" s="8"/>
      <c r="O15" s="8"/>
      <c r="P15" s="14"/>
      <c r="Q15" s="14"/>
      <c r="R15" s="8"/>
      <c r="S15" s="8"/>
      <c r="T15" s="8"/>
      <c r="U15" s="8"/>
      <c r="V15" s="24"/>
      <c r="W15" s="24"/>
    </row>
    <row r="16" spans="1:23" ht="42.75" customHeight="1">
      <c r="A16" s="3"/>
      <c r="B16" s="68" t="s">
        <v>24</v>
      </c>
      <c r="C16" s="69"/>
      <c r="D16" s="68" t="s">
        <v>17</v>
      </c>
      <c r="E16" s="69"/>
      <c r="F16" s="68" t="s">
        <v>18</v>
      </c>
      <c r="G16" s="69"/>
      <c r="H16" s="73" t="s">
        <v>19</v>
      </c>
      <c r="I16" s="74"/>
      <c r="J16" s="68" t="s">
        <v>44</v>
      </c>
      <c r="K16" s="69"/>
      <c r="L16" s="68" t="s">
        <v>23</v>
      </c>
      <c r="M16" s="69"/>
      <c r="N16" s="68" t="s">
        <v>42</v>
      </c>
      <c r="O16" s="69"/>
      <c r="P16" s="76" t="s">
        <v>20</v>
      </c>
      <c r="Q16" s="76"/>
      <c r="R16" s="71" t="s">
        <v>22</v>
      </c>
      <c r="S16" s="72"/>
      <c r="T16" s="68" t="s">
        <v>21</v>
      </c>
      <c r="U16" s="69"/>
      <c r="V16" s="76" t="s">
        <v>46</v>
      </c>
      <c r="W16" s="76"/>
    </row>
    <row r="17" spans="1:23" ht="60.75">
      <c r="A17" s="3" t="s">
        <v>37</v>
      </c>
      <c r="B17" s="5" t="s">
        <v>41</v>
      </c>
      <c r="C17" s="5" t="s">
        <v>26</v>
      </c>
      <c r="D17" s="5" t="s">
        <v>41</v>
      </c>
      <c r="E17" s="5" t="s">
        <v>26</v>
      </c>
      <c r="F17" s="5" t="s">
        <v>41</v>
      </c>
      <c r="G17" s="5" t="s">
        <v>26</v>
      </c>
      <c r="H17" s="5" t="s">
        <v>41</v>
      </c>
      <c r="I17" s="5" t="s">
        <v>26</v>
      </c>
      <c r="J17" s="5" t="s">
        <v>41</v>
      </c>
      <c r="K17" s="5" t="s">
        <v>26</v>
      </c>
      <c r="L17" s="5" t="s">
        <v>41</v>
      </c>
      <c r="M17" s="12" t="s">
        <v>26</v>
      </c>
      <c r="N17" s="5" t="s">
        <v>41</v>
      </c>
      <c r="O17" s="5" t="s">
        <v>26</v>
      </c>
      <c r="P17" s="13" t="s">
        <v>3</v>
      </c>
      <c r="Q17" s="13" t="s">
        <v>4</v>
      </c>
      <c r="R17" s="5" t="s">
        <v>41</v>
      </c>
      <c r="S17" s="5" t="s">
        <v>26</v>
      </c>
      <c r="T17" s="5" t="s">
        <v>41</v>
      </c>
      <c r="U17" s="5" t="s">
        <v>26</v>
      </c>
      <c r="V17" s="19" t="s">
        <v>3</v>
      </c>
      <c r="W17" s="19" t="s">
        <v>4</v>
      </c>
    </row>
    <row r="18" spans="1:23" ht="15">
      <c r="A18" s="3" t="s">
        <v>38</v>
      </c>
      <c r="B18" s="37">
        <v>77</v>
      </c>
      <c r="C18" s="37">
        <v>35553</v>
      </c>
      <c r="D18" s="34">
        <v>736</v>
      </c>
      <c r="E18" s="34">
        <v>280303</v>
      </c>
      <c r="F18" s="37">
        <v>0</v>
      </c>
      <c r="G18" s="37">
        <v>0</v>
      </c>
      <c r="H18" s="37">
        <v>56</v>
      </c>
      <c r="I18" s="37">
        <v>29446</v>
      </c>
      <c r="J18" s="37">
        <v>17.169</v>
      </c>
      <c r="K18" s="37">
        <v>7824.73293</v>
      </c>
      <c r="L18" s="35">
        <v>1556</v>
      </c>
      <c r="M18" s="35">
        <v>588504</v>
      </c>
      <c r="N18" s="37">
        <v>2531.555</v>
      </c>
      <c r="O18" s="37">
        <v>855553.0304799997</v>
      </c>
      <c r="P18" s="37">
        <v>55</v>
      </c>
      <c r="Q18" s="37">
        <v>21410.44266</v>
      </c>
      <c r="R18" s="37">
        <v>0</v>
      </c>
      <c r="S18" s="37">
        <v>140</v>
      </c>
      <c r="T18" s="37">
        <v>71.672</v>
      </c>
      <c r="U18" s="37">
        <v>31175.019</v>
      </c>
      <c r="V18" s="37">
        <f aca="true" t="shared" si="1" ref="V18:W21">T18+R18+P18+N18+L18+J18+H18+F18+D18+B18</f>
        <v>5100.396</v>
      </c>
      <c r="W18" s="37">
        <f t="shared" si="1"/>
        <v>1849909.2250699997</v>
      </c>
    </row>
    <row r="19" spans="1:23" ht="15">
      <c r="A19" s="3" t="s">
        <v>39</v>
      </c>
      <c r="B19" s="37">
        <v>0</v>
      </c>
      <c r="C19" s="37">
        <v>12</v>
      </c>
      <c r="D19" s="34">
        <v>2</v>
      </c>
      <c r="E19" s="34">
        <v>646</v>
      </c>
      <c r="F19" s="37">
        <v>0</v>
      </c>
      <c r="G19" s="37">
        <v>0</v>
      </c>
      <c r="H19" s="37">
        <v>0</v>
      </c>
      <c r="I19" s="37">
        <v>0</v>
      </c>
      <c r="J19" s="32">
        <v>0</v>
      </c>
      <c r="K19" s="32">
        <v>0</v>
      </c>
      <c r="L19" s="35">
        <v>2</v>
      </c>
      <c r="M19" s="35">
        <v>655</v>
      </c>
      <c r="N19" s="37">
        <v>15.395</v>
      </c>
      <c r="O19" s="37">
        <v>4419.13307</v>
      </c>
      <c r="P19" s="37">
        <v>0</v>
      </c>
      <c r="Q19" s="37">
        <v>0</v>
      </c>
      <c r="R19" s="37">
        <v>0</v>
      </c>
      <c r="S19" s="37">
        <v>0</v>
      </c>
      <c r="T19" s="37">
        <v>0.05</v>
      </c>
      <c r="U19" s="37">
        <v>41.455</v>
      </c>
      <c r="V19" s="37">
        <f t="shared" si="1"/>
        <v>19.445</v>
      </c>
      <c r="W19" s="37">
        <f t="shared" si="1"/>
        <v>5773.58807</v>
      </c>
    </row>
    <row r="20" spans="1:23" ht="15">
      <c r="A20" s="3" t="s">
        <v>40</v>
      </c>
      <c r="B20" s="37">
        <v>207</v>
      </c>
      <c r="C20" s="37">
        <v>17662</v>
      </c>
      <c r="D20" s="34">
        <v>1100</v>
      </c>
      <c r="E20" s="34">
        <v>65675</v>
      </c>
      <c r="F20" s="37">
        <v>0</v>
      </c>
      <c r="G20" s="37">
        <v>0</v>
      </c>
      <c r="H20" s="37">
        <v>188</v>
      </c>
      <c r="I20" s="37">
        <v>16259</v>
      </c>
      <c r="J20" s="37">
        <v>91.447</v>
      </c>
      <c r="K20" s="37">
        <v>8808.87091</v>
      </c>
      <c r="L20" s="35">
        <v>3379</v>
      </c>
      <c r="M20" s="35">
        <v>226737</v>
      </c>
      <c r="N20" s="37">
        <v>4764.354</v>
      </c>
      <c r="O20" s="37">
        <v>282669.49306000007</v>
      </c>
      <c r="P20" s="37">
        <v>90</v>
      </c>
      <c r="Q20" s="37">
        <v>5566.73271</v>
      </c>
      <c r="R20" s="37">
        <v>0</v>
      </c>
      <c r="S20" s="37">
        <v>142</v>
      </c>
      <c r="T20" s="37">
        <v>137.28</v>
      </c>
      <c r="U20" s="37">
        <v>19953.094</v>
      </c>
      <c r="V20" s="37">
        <f t="shared" si="1"/>
        <v>9957.081</v>
      </c>
      <c r="W20" s="37">
        <f t="shared" si="1"/>
        <v>643473.1906800001</v>
      </c>
    </row>
    <row r="21" spans="1:23" ht="15">
      <c r="A21" s="3" t="s">
        <v>36</v>
      </c>
      <c r="B21" s="37">
        <v>284</v>
      </c>
      <c r="C21" s="37">
        <v>53227</v>
      </c>
      <c r="D21" s="34">
        <v>1838</v>
      </c>
      <c r="E21" s="34">
        <v>346624</v>
      </c>
      <c r="F21" s="37">
        <v>0</v>
      </c>
      <c r="G21" s="37">
        <v>0</v>
      </c>
      <c r="H21" s="37">
        <f>SUM(H18:H20)</f>
        <v>244</v>
      </c>
      <c r="I21" s="37">
        <f>SUM(I18:I20)</f>
        <v>45705</v>
      </c>
      <c r="J21" s="37">
        <v>108.616</v>
      </c>
      <c r="K21" s="37">
        <v>16633.60384</v>
      </c>
      <c r="L21" s="35">
        <v>4937</v>
      </c>
      <c r="M21" s="35">
        <v>815896</v>
      </c>
      <c r="N21" s="37">
        <f>SUM(N18:N20)</f>
        <v>7311.304</v>
      </c>
      <c r="O21" s="37">
        <f>SUM(O18:O20)</f>
        <v>1142641.6566099997</v>
      </c>
      <c r="P21" s="37">
        <v>145</v>
      </c>
      <c r="Q21" s="37">
        <v>26977.17537</v>
      </c>
      <c r="R21" s="37">
        <v>0</v>
      </c>
      <c r="S21" s="37">
        <v>282</v>
      </c>
      <c r="T21" s="37">
        <v>209.002</v>
      </c>
      <c r="U21" s="37">
        <v>51169.568</v>
      </c>
      <c r="V21" s="37">
        <f t="shared" si="1"/>
        <v>15076.922</v>
      </c>
      <c r="W21" s="37">
        <f t="shared" si="1"/>
        <v>2499156.0038199998</v>
      </c>
    </row>
    <row r="22" spans="2:21" ht="1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45">
    <mergeCell ref="T4:U4"/>
    <mergeCell ref="R16:S16"/>
    <mergeCell ref="O9:O11"/>
    <mergeCell ref="M9:M11"/>
    <mergeCell ref="O6:O7"/>
    <mergeCell ref="M6:M7"/>
    <mergeCell ref="N4:O4"/>
    <mergeCell ref="L16:M16"/>
    <mergeCell ref="N16:O16"/>
    <mergeCell ref="P16:Q16"/>
    <mergeCell ref="V4:W4"/>
    <mergeCell ref="W6:W7"/>
    <mergeCell ref="W9:W11"/>
    <mergeCell ref="V16:W16"/>
    <mergeCell ref="Q9:Q11"/>
    <mergeCell ref="S9:S11"/>
    <mergeCell ref="U9:U11"/>
    <mergeCell ref="Q6:Q7"/>
    <mergeCell ref="T16:U16"/>
    <mergeCell ref="U6:U7"/>
    <mergeCell ref="J16:K16"/>
    <mergeCell ref="H16:I16"/>
    <mergeCell ref="K9:K11"/>
    <mergeCell ref="I9:I11"/>
    <mergeCell ref="H4:I4"/>
    <mergeCell ref="L4:M4"/>
    <mergeCell ref="S6:S7"/>
    <mergeCell ref="E6:E7"/>
    <mergeCell ref="G6:G7"/>
    <mergeCell ref="J4:K4"/>
    <mergeCell ref="A3:S3"/>
    <mergeCell ref="P4:Q4"/>
    <mergeCell ref="R4:S4"/>
    <mergeCell ref="C6:C7"/>
    <mergeCell ref="K6:K7"/>
    <mergeCell ref="D16:E16"/>
    <mergeCell ref="I6:I7"/>
    <mergeCell ref="F16:G16"/>
    <mergeCell ref="B4:C4"/>
    <mergeCell ref="E9:E11"/>
    <mergeCell ref="B16:C16"/>
    <mergeCell ref="C9:C11"/>
    <mergeCell ref="D4:E4"/>
    <mergeCell ref="F4:G4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2012-05-16T13:22:46Z</dcterms:modified>
  <cp:category/>
  <cp:version/>
  <cp:contentType/>
  <cp:contentStatus/>
</cp:coreProperties>
</file>