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15" windowHeight="8745" tabRatio="250" activeTab="0"/>
  </bookViews>
  <sheets>
    <sheet name="LT" sheetId="1" r:id="rId1"/>
    <sheet name="EN" sheetId="2" r:id="rId2"/>
  </sheets>
  <definedNames/>
  <calcPr fullCalcOnLoad="1"/>
</workbook>
</file>

<file path=xl/sharedStrings.xml><?xml version="1.0" encoding="utf-8"?>
<sst xmlns="http://schemas.openxmlformats.org/spreadsheetml/2006/main" count="168" uniqueCount="49">
  <si>
    <t>Iš viso</t>
  </si>
  <si>
    <t>Kortelių skaičius ir apyvarta</t>
  </si>
  <si>
    <t>Iš anksto apmokėtos</t>
  </si>
  <si>
    <t>Transakcijų skaičius, tūkst.vnt.</t>
  </si>
  <si>
    <t>Apyvarta, tūkst.Lt</t>
  </si>
  <si>
    <t>Grynųjų pinigų išėmimas ATM</t>
  </si>
  <si>
    <t>Grynųjų pinigų išėmimas per EKS</t>
  </si>
  <si>
    <t>Atsiskaitymai už pirkinius</t>
  </si>
  <si>
    <t>Operacijos kortelėmis</t>
  </si>
  <si>
    <t>Skaičius</t>
  </si>
  <si>
    <t>Kortelės tipas</t>
  </si>
  <si>
    <t>Debetinės, iš viso</t>
  </si>
  <si>
    <t>Iš jų debetinės su kredito limitu</t>
  </si>
  <si>
    <t>Iš jų verslo ("business")</t>
  </si>
  <si>
    <t>Kreditinės, iš viso</t>
  </si>
  <si>
    <t>Iš jų kitos kreditinės</t>
  </si>
  <si>
    <t>Iš jų kreditinės "installment"</t>
  </si>
  <si>
    <t>AB bankas „Snoras“</t>
  </si>
  <si>
    <t>AB DnB NORD bankas</t>
  </si>
  <si>
    <t>UAB Medicinos bankas</t>
  </si>
  <si>
    <t>Nordea Bank Finland Plc Lietuvos skyrius</t>
  </si>
  <si>
    <t>AB Šiaulių bankas</t>
  </si>
  <si>
    <t>AB Ūkio bankas</t>
  </si>
  <si>
    <t>AS UniCredit Bank Lietuvos skyrius</t>
  </si>
  <si>
    <t>AB SEB bankas</t>
  </si>
  <si>
    <t>Danske Bank A/S Lietuvos filialas</t>
  </si>
  <si>
    <t>Number</t>
  </si>
  <si>
    <t>Value of transactions, thou LTL</t>
  </si>
  <si>
    <t>Card type</t>
  </si>
  <si>
    <t>Debit cards total, thou</t>
  </si>
  <si>
    <t>o/w:debit cards with credit limit</t>
  </si>
  <si>
    <t>o/w: business cards</t>
  </si>
  <si>
    <t>Credit cards, Total</t>
  </si>
  <si>
    <t>o/w: installment cards</t>
  </si>
  <si>
    <t>o/w: other credit cards</t>
  </si>
  <si>
    <t>electronic money cards</t>
  </si>
  <si>
    <t>Payment cards</t>
  </si>
  <si>
    <t>Total</t>
  </si>
  <si>
    <t>Transactions</t>
  </si>
  <si>
    <t>Cash with drawal in ATM's</t>
  </si>
  <si>
    <t>Cash with drawal in POS</t>
  </si>
  <si>
    <t>Purchase account</t>
  </si>
  <si>
    <t>Volume of transactions, thou</t>
  </si>
  <si>
    <t>Ab "Swedbank"</t>
  </si>
  <si>
    <t>"Swedbank", AB</t>
  </si>
  <si>
    <t>AB "Citadele" bankas</t>
  </si>
  <si>
    <t>0</t>
  </si>
  <si>
    <t>2011 m. spalis mėn. pab.</t>
  </si>
  <si>
    <t>October, 2011 (number - end of period)</t>
  </si>
</sst>
</file>

<file path=xl/styles.xml><?xml version="1.0" encoding="utf-8"?>
<styleSheet xmlns="http://schemas.openxmlformats.org/spreadsheetml/2006/main">
  <numFmts count="24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"/>
    <numFmt numFmtId="177" formatCode="#,##0_ ;\-#,##0\ "/>
    <numFmt numFmtId="178" formatCode="_-* #,##0\ _L_t_-;\-* #,##0\ _L_t_-;_-* &quot;-&quot;??\ _L_t_-;_-@_-"/>
    <numFmt numFmtId="179" formatCode="[$-427]yyyy\ &quot;m.&quot;\ mmmm\ d\ &quot;d.&quot;"/>
  </numFmts>
  <fonts count="42">
    <font>
      <sz val="10"/>
      <name val="Arial"/>
      <family val="0"/>
    </font>
    <font>
      <sz val="10"/>
      <name val="Helv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3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/>
    </xf>
    <xf numFmtId="3" fontId="4" fillId="0" borderId="0" xfId="57" applyNumberFormat="1" applyFont="1" applyFill="1" applyBorder="1" applyAlignment="1">
      <alignment horizontal="center" vertical="center"/>
      <protection/>
    </xf>
    <xf numFmtId="3" fontId="4" fillId="0" borderId="11" xfId="57" applyNumberFormat="1" applyFont="1" applyFill="1" applyBorder="1" applyAlignment="1">
      <alignment horizontal="center" vertical="center"/>
      <protection/>
    </xf>
    <xf numFmtId="3" fontId="4" fillId="0" borderId="12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11" xfId="0" applyFont="1" applyFill="1" applyBorder="1" applyAlignment="1">
      <alignment/>
    </xf>
    <xf numFmtId="3" fontId="7" fillId="0" borderId="11" xfId="0" applyNumberFormat="1" applyFont="1" applyFill="1" applyBorder="1" applyAlignment="1">
      <alignment horizontal="center" vertical="center"/>
    </xf>
    <xf numFmtId="3" fontId="7" fillId="0" borderId="11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3" fontId="7" fillId="0" borderId="13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3" fontId="7" fillId="0" borderId="0" xfId="57" applyNumberFormat="1" applyFont="1" applyFill="1" applyBorder="1" applyAlignment="1">
      <alignment horizontal="center" vertical="center"/>
      <protection/>
    </xf>
    <xf numFmtId="3" fontId="7" fillId="0" borderId="11" xfId="0" applyNumberFormat="1" applyFont="1" applyFill="1" applyBorder="1" applyAlignment="1">
      <alignment/>
    </xf>
    <xf numFmtId="3" fontId="7" fillId="0" borderId="0" xfId="0" applyNumberFormat="1" applyFont="1" applyFill="1" applyAlignment="1">
      <alignment/>
    </xf>
    <xf numFmtId="3" fontId="7" fillId="0" borderId="13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3" fontId="7" fillId="0" borderId="0" xfId="0" applyNumberFormat="1" applyFont="1" applyFill="1" applyBorder="1" applyAlignment="1">
      <alignment horizontal="left"/>
    </xf>
    <xf numFmtId="3" fontId="7" fillId="33" borderId="11" xfId="0" applyNumberFormat="1" applyFont="1" applyFill="1" applyBorder="1" applyAlignment="1">
      <alignment horizontal="left"/>
    </xf>
    <xf numFmtId="3" fontId="4" fillId="33" borderId="11" xfId="0" applyNumberFormat="1" applyFont="1" applyFill="1" applyBorder="1" applyAlignment="1">
      <alignment horizontal="center" vertical="center"/>
    </xf>
    <xf numFmtId="3" fontId="4" fillId="33" borderId="11" xfId="57" applyNumberFormat="1" applyFont="1" applyFill="1" applyBorder="1" applyAlignment="1">
      <alignment horizontal="center" vertical="center"/>
      <protection/>
    </xf>
    <xf numFmtId="3" fontId="7" fillId="33" borderId="0" xfId="0" applyNumberFormat="1" applyFont="1" applyFill="1" applyAlignment="1">
      <alignment horizontal="center"/>
    </xf>
    <xf numFmtId="3" fontId="4" fillId="33" borderId="11" xfId="60" applyNumberFormat="1" applyFont="1" applyFill="1" applyBorder="1" applyAlignment="1">
      <alignment horizontal="center" vertical="center"/>
      <protection/>
    </xf>
    <xf numFmtId="3" fontId="4" fillId="0" borderId="13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7" fillId="0" borderId="11" xfId="0" applyFont="1" applyFill="1" applyBorder="1" applyAlignment="1">
      <alignment horizontal="center" vertical="center" wrapText="1" shrinkToFi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3" fontId="4" fillId="33" borderId="14" xfId="0" applyNumberFormat="1" applyFont="1" applyFill="1" applyBorder="1" applyAlignment="1">
      <alignment horizontal="center" vertical="center"/>
    </xf>
    <xf numFmtId="3" fontId="4" fillId="33" borderId="15" xfId="0" applyNumberFormat="1" applyFont="1" applyFill="1" applyBorder="1" applyAlignment="1">
      <alignment horizontal="center" vertical="center"/>
    </xf>
    <xf numFmtId="3" fontId="4" fillId="33" borderId="12" xfId="0" applyNumberFormat="1" applyFont="1" applyFill="1" applyBorder="1" applyAlignment="1">
      <alignment horizontal="center" vertical="center"/>
    </xf>
    <xf numFmtId="3" fontId="7" fillId="0" borderId="11" xfId="0" applyNumberFormat="1" applyFont="1" applyFill="1" applyBorder="1" applyAlignment="1">
      <alignment horizontal="center" vertical="center" wrapText="1"/>
    </xf>
    <xf numFmtId="3" fontId="4" fillId="33" borderId="11" xfId="0" applyNumberFormat="1" applyFont="1" applyFill="1" applyBorder="1" applyAlignment="1">
      <alignment horizontal="center" vertical="center"/>
    </xf>
    <xf numFmtId="3" fontId="4" fillId="33" borderId="11" xfId="57" applyNumberFormat="1" applyFont="1" applyFill="1" applyBorder="1" applyAlignment="1">
      <alignment horizontal="center" vertical="center"/>
      <protection/>
    </xf>
    <xf numFmtId="3" fontId="7" fillId="0" borderId="11" xfId="0" applyNumberFormat="1" applyFont="1" applyFill="1" applyBorder="1" applyAlignment="1">
      <alignment horizontal="center" vertical="center"/>
    </xf>
    <xf numFmtId="3" fontId="7" fillId="0" borderId="11" xfId="0" applyNumberFormat="1" applyFont="1" applyFill="1" applyBorder="1" applyAlignment="1">
      <alignment horizontal="center" vertical="center" wrapText="1" shrinkToFit="1"/>
    </xf>
    <xf numFmtId="0" fontId="7" fillId="0" borderId="14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 shrinkToFit="1"/>
    </xf>
    <xf numFmtId="0" fontId="4" fillId="0" borderId="13" xfId="0" applyFont="1" applyFill="1" applyBorder="1" applyAlignment="1">
      <alignment horizontal="center" vertical="center" wrapText="1" shrinkToFit="1"/>
    </xf>
    <xf numFmtId="3" fontId="4" fillId="0" borderId="14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center" vertical="center"/>
    </xf>
    <xf numFmtId="3" fontId="4" fillId="0" borderId="11" xfId="42" applyNumberFormat="1" applyFont="1" applyFill="1" applyBorder="1" applyAlignment="1">
      <alignment horizontal="center"/>
    </xf>
    <xf numFmtId="3" fontId="4" fillId="0" borderId="0" xfId="0" applyNumberFormat="1" applyFont="1" applyFill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aprastas_Forma E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5"/>
  <sheetViews>
    <sheetView tabSelected="1" zoomScale="67" zoomScaleNormal="67" zoomScaleSheetLayoutView="100" zoomScalePageLayoutView="0" workbookViewId="0" topLeftCell="A1">
      <selection activeCell="A1" sqref="A1:W1"/>
    </sheetView>
  </sheetViews>
  <sheetFormatPr defaultColWidth="26.140625" defaultRowHeight="12.75"/>
  <cols>
    <col min="1" max="1" width="46.57421875" style="19" customWidth="1"/>
    <col min="2" max="16384" width="26.140625" style="19" customWidth="1"/>
  </cols>
  <sheetData>
    <row r="1" spans="1:23" ht="20.25">
      <c r="A1" s="44" t="s">
        <v>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</row>
    <row r="2" spans="1:23" ht="20.25">
      <c r="A2" s="44" t="s">
        <v>47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</row>
    <row r="3" spans="1:21" ht="10.5" customHeigh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</row>
    <row r="4" spans="1:23" ht="42.75" customHeight="1">
      <c r="A4" s="21"/>
      <c r="B4" s="47" t="s">
        <v>17</v>
      </c>
      <c r="C4" s="47"/>
      <c r="D4" s="48" t="s">
        <v>25</v>
      </c>
      <c r="E4" s="48"/>
      <c r="F4" s="48" t="s">
        <v>18</v>
      </c>
      <c r="G4" s="48"/>
      <c r="H4" s="48" t="s">
        <v>19</v>
      </c>
      <c r="I4" s="48"/>
      <c r="J4" s="47" t="s">
        <v>20</v>
      </c>
      <c r="K4" s="47"/>
      <c r="L4" s="48" t="s">
        <v>45</v>
      </c>
      <c r="M4" s="48"/>
      <c r="N4" s="48" t="s">
        <v>24</v>
      </c>
      <c r="O4" s="48"/>
      <c r="P4" s="57" t="s">
        <v>44</v>
      </c>
      <c r="Q4" s="57"/>
      <c r="R4" s="48" t="s">
        <v>21</v>
      </c>
      <c r="S4" s="48"/>
      <c r="T4" s="46" t="s">
        <v>23</v>
      </c>
      <c r="U4" s="46"/>
      <c r="V4" s="48" t="s">
        <v>22</v>
      </c>
      <c r="W4" s="48"/>
    </row>
    <row r="5" spans="1:23" ht="20.25">
      <c r="A5" s="21" t="s">
        <v>10</v>
      </c>
      <c r="B5" s="22" t="s">
        <v>9</v>
      </c>
      <c r="C5" s="23" t="s">
        <v>4</v>
      </c>
      <c r="D5" s="22" t="s">
        <v>9</v>
      </c>
      <c r="E5" s="23" t="s">
        <v>4</v>
      </c>
      <c r="F5" s="22" t="s">
        <v>9</v>
      </c>
      <c r="G5" s="23" t="s">
        <v>4</v>
      </c>
      <c r="H5" s="22" t="s">
        <v>9</v>
      </c>
      <c r="I5" s="23" t="s">
        <v>4</v>
      </c>
      <c r="J5" s="22" t="s">
        <v>9</v>
      </c>
      <c r="K5" s="23" t="s">
        <v>4</v>
      </c>
      <c r="L5" s="22" t="s">
        <v>9</v>
      </c>
      <c r="M5" s="23" t="s">
        <v>4</v>
      </c>
      <c r="N5" s="22" t="s">
        <v>9</v>
      </c>
      <c r="O5" s="24" t="s">
        <v>4</v>
      </c>
      <c r="P5" s="22" t="s">
        <v>9</v>
      </c>
      <c r="Q5" s="23" t="s">
        <v>4</v>
      </c>
      <c r="R5" s="25" t="s">
        <v>9</v>
      </c>
      <c r="S5" s="23" t="s">
        <v>4</v>
      </c>
      <c r="T5" s="22" t="s">
        <v>9</v>
      </c>
      <c r="U5" s="23" t="s">
        <v>4</v>
      </c>
      <c r="V5" s="22" t="s">
        <v>9</v>
      </c>
      <c r="W5" s="23" t="s">
        <v>4</v>
      </c>
    </row>
    <row r="6" spans="1:23" s="41" customFormat="1" ht="18" customHeight="1">
      <c r="A6" s="38" t="s">
        <v>11</v>
      </c>
      <c r="B6" s="39">
        <v>351779</v>
      </c>
      <c r="C6" s="53">
        <v>137771</v>
      </c>
      <c r="D6" s="39">
        <v>63790</v>
      </c>
      <c r="E6" s="53">
        <v>38978</v>
      </c>
      <c r="F6" s="40">
        <v>445819</v>
      </c>
      <c r="G6" s="54">
        <v>306958</v>
      </c>
      <c r="H6" s="39">
        <v>0</v>
      </c>
      <c r="I6" s="53">
        <v>0</v>
      </c>
      <c r="J6" s="39">
        <v>90672</v>
      </c>
      <c r="K6" s="53">
        <v>37498</v>
      </c>
      <c r="L6" s="39">
        <v>11528</v>
      </c>
      <c r="M6" s="53">
        <v>6137.80851</v>
      </c>
      <c r="N6" s="8">
        <v>867208</v>
      </c>
      <c r="O6" s="63">
        <v>794933</v>
      </c>
      <c r="P6" s="39">
        <v>1583431</v>
      </c>
      <c r="Q6" s="49">
        <v>1078528.4452199996</v>
      </c>
      <c r="R6" s="39">
        <v>45310</v>
      </c>
      <c r="S6" s="53">
        <v>22915</v>
      </c>
      <c r="T6" s="39">
        <v>0</v>
      </c>
      <c r="U6" s="53">
        <v>0</v>
      </c>
      <c r="V6" s="8">
        <v>61938</v>
      </c>
      <c r="W6" s="63">
        <v>31513.82663</v>
      </c>
    </row>
    <row r="7" spans="1:23" s="41" customFormat="1" ht="18" customHeight="1">
      <c r="A7" s="38" t="s">
        <v>12</v>
      </c>
      <c r="B7" s="39">
        <v>161800</v>
      </c>
      <c r="C7" s="53"/>
      <c r="D7" s="39">
        <v>108</v>
      </c>
      <c r="E7" s="53"/>
      <c r="F7" s="40">
        <v>23711</v>
      </c>
      <c r="G7" s="54"/>
      <c r="H7" s="39">
        <v>0</v>
      </c>
      <c r="I7" s="53"/>
      <c r="J7" s="39">
        <v>0</v>
      </c>
      <c r="K7" s="53"/>
      <c r="L7" s="39">
        <v>0</v>
      </c>
      <c r="M7" s="53"/>
      <c r="N7" s="8"/>
      <c r="O7" s="69"/>
      <c r="P7" s="39">
        <v>1816</v>
      </c>
      <c r="Q7" s="50"/>
      <c r="R7" s="39">
        <v>333</v>
      </c>
      <c r="S7" s="53"/>
      <c r="T7" s="39">
        <v>0</v>
      </c>
      <c r="U7" s="53"/>
      <c r="V7" s="8">
        <v>215</v>
      </c>
      <c r="W7" s="64"/>
    </row>
    <row r="8" spans="1:23" s="41" customFormat="1" ht="18" customHeight="1">
      <c r="A8" s="38" t="s">
        <v>13</v>
      </c>
      <c r="B8" s="39" t="s">
        <v>46</v>
      </c>
      <c r="C8" s="39">
        <v>0</v>
      </c>
      <c r="D8" s="39">
        <v>35</v>
      </c>
      <c r="E8" s="39">
        <v>0</v>
      </c>
      <c r="F8" s="40">
        <v>7735</v>
      </c>
      <c r="G8" s="40">
        <v>26852</v>
      </c>
      <c r="H8" s="39">
        <v>0</v>
      </c>
      <c r="I8" s="39">
        <v>0</v>
      </c>
      <c r="J8" s="39">
        <v>0</v>
      </c>
      <c r="K8" s="39">
        <v>0</v>
      </c>
      <c r="L8" s="39">
        <v>0</v>
      </c>
      <c r="M8" s="39">
        <v>0</v>
      </c>
      <c r="N8" s="8">
        <v>34180</v>
      </c>
      <c r="O8" s="18">
        <v>40621</v>
      </c>
      <c r="P8" s="39">
        <v>20243</v>
      </c>
      <c r="Q8" s="39">
        <v>48769.423030000005</v>
      </c>
      <c r="R8" s="39">
        <v>0</v>
      </c>
      <c r="S8" s="39">
        <v>0</v>
      </c>
      <c r="T8" s="39">
        <v>0</v>
      </c>
      <c r="U8" s="39">
        <v>0</v>
      </c>
      <c r="V8" s="8">
        <v>1789</v>
      </c>
      <c r="W8" s="8">
        <v>4655.520160000001</v>
      </c>
    </row>
    <row r="9" spans="1:23" s="41" customFormat="1" ht="18" customHeight="1">
      <c r="A9" s="38" t="s">
        <v>14</v>
      </c>
      <c r="B9" s="39">
        <f>B14-B6</f>
        <v>124828</v>
      </c>
      <c r="C9" s="53">
        <v>54005</v>
      </c>
      <c r="D9" s="39">
        <v>13942</v>
      </c>
      <c r="E9" s="53">
        <v>5658</v>
      </c>
      <c r="F9" s="40">
        <v>24857</v>
      </c>
      <c r="G9" s="54">
        <v>15625</v>
      </c>
      <c r="H9" s="39">
        <v>0</v>
      </c>
      <c r="I9" s="53">
        <v>0</v>
      </c>
      <c r="J9" s="39">
        <v>13908</v>
      </c>
      <c r="K9" s="53">
        <v>8048</v>
      </c>
      <c r="L9" s="39">
        <f>+L10+L11+L12</f>
        <v>20754</v>
      </c>
      <c r="M9" s="49">
        <v>8871.66714</v>
      </c>
      <c r="N9" s="8">
        <v>91758</v>
      </c>
      <c r="O9" s="63">
        <v>41249</v>
      </c>
      <c r="P9" s="39">
        <f>SUM(P10:P12)</f>
        <v>187364</v>
      </c>
      <c r="Q9" s="49">
        <v>110695.48941000004</v>
      </c>
      <c r="R9" s="39">
        <v>4668</v>
      </c>
      <c r="S9" s="53">
        <v>2964</v>
      </c>
      <c r="T9" s="39">
        <v>133</v>
      </c>
      <c r="U9" s="53">
        <v>0</v>
      </c>
      <c r="V9" s="8">
        <v>22985</v>
      </c>
      <c r="W9" s="63">
        <v>11580.1624</v>
      </c>
    </row>
    <row r="10" spans="1:23" s="41" customFormat="1" ht="18" customHeight="1">
      <c r="A10" s="38" t="s">
        <v>16</v>
      </c>
      <c r="B10" s="39">
        <v>0</v>
      </c>
      <c r="C10" s="53"/>
      <c r="D10" s="39">
        <v>3088</v>
      </c>
      <c r="E10" s="53"/>
      <c r="F10" s="40">
        <v>0</v>
      </c>
      <c r="G10" s="54"/>
      <c r="H10" s="39">
        <v>0</v>
      </c>
      <c r="I10" s="53"/>
      <c r="J10" s="39">
        <v>0</v>
      </c>
      <c r="K10" s="53"/>
      <c r="L10" s="39">
        <v>0</v>
      </c>
      <c r="M10" s="51"/>
      <c r="N10" s="8">
        <v>17970</v>
      </c>
      <c r="O10" s="69"/>
      <c r="P10" s="39">
        <v>57921</v>
      </c>
      <c r="Q10" s="51"/>
      <c r="R10" s="39">
        <v>1317</v>
      </c>
      <c r="S10" s="53"/>
      <c r="T10" s="39">
        <v>0</v>
      </c>
      <c r="U10" s="53"/>
      <c r="V10" s="8">
        <v>11456</v>
      </c>
      <c r="W10" s="69"/>
    </row>
    <row r="11" spans="1:23" s="41" customFormat="1" ht="18" customHeight="1">
      <c r="A11" s="38" t="s">
        <v>15</v>
      </c>
      <c r="B11" s="39">
        <v>0</v>
      </c>
      <c r="C11" s="53"/>
      <c r="D11" s="39">
        <v>8085</v>
      </c>
      <c r="E11" s="53"/>
      <c r="F11" s="40">
        <v>21757</v>
      </c>
      <c r="G11" s="54"/>
      <c r="H11" s="39">
        <v>0</v>
      </c>
      <c r="I11" s="53"/>
      <c r="J11" s="39">
        <f>+J9</f>
        <v>13908</v>
      </c>
      <c r="K11" s="53"/>
      <c r="L11" s="39">
        <f>2177+18336</f>
        <v>20513</v>
      </c>
      <c r="M11" s="50"/>
      <c r="N11" s="8">
        <v>65090</v>
      </c>
      <c r="O11" s="69"/>
      <c r="P11" s="39">
        <v>112923</v>
      </c>
      <c r="Q11" s="50"/>
      <c r="R11" s="39">
        <v>2489</v>
      </c>
      <c r="S11" s="53"/>
      <c r="T11" s="39">
        <v>0</v>
      </c>
      <c r="U11" s="53"/>
      <c r="V11" s="8">
        <v>10238</v>
      </c>
      <c r="W11" s="64"/>
    </row>
    <row r="12" spans="1:23" s="41" customFormat="1" ht="18" customHeight="1">
      <c r="A12" s="38" t="s">
        <v>13</v>
      </c>
      <c r="B12" s="39">
        <f>958+278</f>
        <v>1236</v>
      </c>
      <c r="C12" s="39">
        <v>3582</v>
      </c>
      <c r="D12" s="39">
        <v>2765</v>
      </c>
      <c r="E12" s="39">
        <v>3510</v>
      </c>
      <c r="F12" s="40">
        <v>3100</v>
      </c>
      <c r="G12" s="40">
        <v>7734</v>
      </c>
      <c r="H12" s="39">
        <v>0</v>
      </c>
      <c r="I12" s="39">
        <v>0</v>
      </c>
      <c r="J12" s="39">
        <v>0</v>
      </c>
      <c r="K12" s="39">
        <v>0</v>
      </c>
      <c r="L12" s="39">
        <v>241</v>
      </c>
      <c r="M12" s="39">
        <v>945.22749</v>
      </c>
      <c r="N12" s="8">
        <v>8698</v>
      </c>
      <c r="O12" s="18">
        <v>10153</v>
      </c>
      <c r="P12" s="39">
        <v>16520</v>
      </c>
      <c r="Q12" s="39">
        <v>49879.16861</v>
      </c>
      <c r="R12" s="39">
        <v>862</v>
      </c>
      <c r="S12" s="39">
        <v>1412</v>
      </c>
      <c r="T12" s="39">
        <v>133</v>
      </c>
      <c r="U12" s="39">
        <v>193</v>
      </c>
      <c r="V12" s="8">
        <v>1291</v>
      </c>
      <c r="W12" s="8">
        <v>2161.3283300000003</v>
      </c>
    </row>
    <row r="13" spans="1:23" s="41" customFormat="1" ht="18" customHeight="1">
      <c r="A13" s="38" t="s">
        <v>2</v>
      </c>
      <c r="B13" s="39">
        <v>0</v>
      </c>
      <c r="C13" s="39">
        <v>0</v>
      </c>
      <c r="D13" s="39">
        <v>0</v>
      </c>
      <c r="E13" s="39">
        <v>0</v>
      </c>
      <c r="F13" s="40">
        <v>0</v>
      </c>
      <c r="G13" s="40">
        <v>0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70"/>
      <c r="O13" s="70"/>
      <c r="P13" s="39">
        <v>0</v>
      </c>
      <c r="Q13" s="39">
        <v>0</v>
      </c>
      <c r="R13" s="39">
        <v>0</v>
      </c>
      <c r="S13" s="39">
        <v>0</v>
      </c>
      <c r="T13" s="39">
        <v>0</v>
      </c>
      <c r="U13" s="39">
        <v>0</v>
      </c>
      <c r="V13" s="8">
        <v>0</v>
      </c>
      <c r="W13" s="8">
        <v>0</v>
      </c>
    </row>
    <row r="14" spans="1:23" s="41" customFormat="1" ht="18" customHeight="1">
      <c r="A14" s="38" t="s">
        <v>0</v>
      </c>
      <c r="B14" s="39">
        <v>476607</v>
      </c>
      <c r="C14" s="39">
        <f>C6+C9</f>
        <v>191776</v>
      </c>
      <c r="D14" s="39">
        <f>SUM(D6+D9)</f>
        <v>77732</v>
      </c>
      <c r="E14" s="39">
        <f>SUM(E6:E12)</f>
        <v>48146</v>
      </c>
      <c r="F14" s="40">
        <v>470676</v>
      </c>
      <c r="G14" s="40">
        <v>322583</v>
      </c>
      <c r="H14" s="39">
        <v>0</v>
      </c>
      <c r="I14" s="39">
        <v>0</v>
      </c>
      <c r="J14" s="39">
        <f>+J9+J6</f>
        <v>104580</v>
      </c>
      <c r="K14" s="39">
        <f>SUM(K6,K9)</f>
        <v>45546</v>
      </c>
      <c r="L14" s="39">
        <f>L6+L9</f>
        <v>32282</v>
      </c>
      <c r="M14" s="39">
        <v>15009.47565</v>
      </c>
      <c r="N14" s="70">
        <v>958966</v>
      </c>
      <c r="O14" s="70">
        <v>836182</v>
      </c>
      <c r="P14" s="39">
        <f>+P6+P9</f>
        <v>1770795</v>
      </c>
      <c r="Q14" s="39">
        <v>1189223.9346299996</v>
      </c>
      <c r="R14" s="39">
        <v>49978</v>
      </c>
      <c r="S14" s="39">
        <v>25878</v>
      </c>
      <c r="T14" s="39">
        <v>133</v>
      </c>
      <c r="U14" s="39">
        <v>193</v>
      </c>
      <c r="V14" s="8">
        <v>84923</v>
      </c>
      <c r="W14" s="8">
        <v>43093.98903</v>
      </c>
    </row>
    <row r="15" spans="1:23" s="26" customFormat="1" ht="19.5" customHeight="1">
      <c r="A15" s="27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9"/>
      <c r="O15" s="27"/>
      <c r="P15" s="28"/>
      <c r="Q15" s="28"/>
      <c r="R15" s="30"/>
      <c r="S15" s="30"/>
      <c r="T15" s="28"/>
      <c r="U15" s="28"/>
      <c r="V15" s="28"/>
      <c r="W15" s="28"/>
    </row>
    <row r="16" spans="1:27" s="32" customFormat="1" ht="42.75" customHeight="1">
      <c r="A16" s="31"/>
      <c r="B16" s="52" t="s">
        <v>17</v>
      </c>
      <c r="C16" s="52"/>
      <c r="D16" s="55" t="s">
        <v>25</v>
      </c>
      <c r="E16" s="55"/>
      <c r="F16" s="55" t="s">
        <v>18</v>
      </c>
      <c r="G16" s="55"/>
      <c r="H16" s="55" t="s">
        <v>19</v>
      </c>
      <c r="I16" s="55"/>
      <c r="J16" s="52" t="s">
        <v>20</v>
      </c>
      <c r="K16" s="52"/>
      <c r="L16" s="55" t="s">
        <v>45</v>
      </c>
      <c r="M16" s="55"/>
      <c r="N16" s="55" t="s">
        <v>24</v>
      </c>
      <c r="O16" s="55"/>
      <c r="P16" s="55" t="s">
        <v>44</v>
      </c>
      <c r="Q16" s="55"/>
      <c r="R16" s="55" t="s">
        <v>21</v>
      </c>
      <c r="S16" s="55"/>
      <c r="T16" s="56" t="s">
        <v>23</v>
      </c>
      <c r="U16" s="56"/>
      <c r="V16" s="55" t="s">
        <v>22</v>
      </c>
      <c r="W16" s="55"/>
      <c r="X16" s="26"/>
      <c r="Y16" s="26"/>
      <c r="Z16" s="26"/>
      <c r="AA16" s="26"/>
    </row>
    <row r="17" spans="1:27" s="32" customFormat="1" ht="60.75">
      <c r="A17" s="31" t="s">
        <v>8</v>
      </c>
      <c r="B17" s="23" t="s">
        <v>3</v>
      </c>
      <c r="C17" s="23" t="s">
        <v>4</v>
      </c>
      <c r="D17" s="23" t="s">
        <v>3</v>
      </c>
      <c r="E17" s="23" t="s">
        <v>4</v>
      </c>
      <c r="F17" s="23" t="s">
        <v>3</v>
      </c>
      <c r="G17" s="23" t="s">
        <v>4</v>
      </c>
      <c r="H17" s="23" t="s">
        <v>3</v>
      </c>
      <c r="I17" s="23" t="s">
        <v>4</v>
      </c>
      <c r="J17" s="23" t="s">
        <v>3</v>
      </c>
      <c r="K17" s="23" t="s">
        <v>4</v>
      </c>
      <c r="L17" s="23" t="s">
        <v>3</v>
      </c>
      <c r="M17" s="23" t="s">
        <v>4</v>
      </c>
      <c r="N17" s="23" t="s">
        <v>3</v>
      </c>
      <c r="O17" s="24" t="s">
        <v>4</v>
      </c>
      <c r="P17" s="23" t="s">
        <v>3</v>
      </c>
      <c r="Q17" s="23" t="s">
        <v>4</v>
      </c>
      <c r="R17" s="33" t="s">
        <v>3</v>
      </c>
      <c r="S17" s="23" t="s">
        <v>4</v>
      </c>
      <c r="T17" s="23" t="s">
        <v>3</v>
      </c>
      <c r="U17" s="23" t="s">
        <v>4</v>
      </c>
      <c r="V17" s="23" t="s">
        <v>3</v>
      </c>
      <c r="W17" s="23" t="s">
        <v>4</v>
      </c>
      <c r="X17" s="26"/>
      <c r="Y17" s="26"/>
      <c r="Z17" s="26"/>
      <c r="AA17" s="26"/>
    </row>
    <row r="18" spans="1:27" s="32" customFormat="1" ht="20.25">
      <c r="A18" s="31" t="s">
        <v>5</v>
      </c>
      <c r="B18" s="8">
        <v>313</v>
      </c>
      <c r="C18" s="8">
        <v>157455</v>
      </c>
      <c r="D18" s="8">
        <v>78</v>
      </c>
      <c r="E18" s="8">
        <v>34152</v>
      </c>
      <c r="F18" s="17">
        <v>689</v>
      </c>
      <c r="G18" s="17">
        <v>271416</v>
      </c>
      <c r="H18" s="8">
        <v>0</v>
      </c>
      <c r="I18" s="8">
        <v>0</v>
      </c>
      <c r="J18" s="39">
        <v>56</v>
      </c>
      <c r="K18" s="39">
        <v>32203</v>
      </c>
      <c r="L18" s="39">
        <v>17.78</v>
      </c>
      <c r="M18" s="39">
        <v>7772.60921</v>
      </c>
      <c r="N18" s="70">
        <v>1697</v>
      </c>
      <c r="O18" s="70">
        <v>633221</v>
      </c>
      <c r="P18" s="8">
        <v>2733.837</v>
      </c>
      <c r="Q18" s="8">
        <v>933255.0925299998</v>
      </c>
      <c r="R18" s="43">
        <v>52.982</v>
      </c>
      <c r="S18" s="8">
        <v>21655.79746</v>
      </c>
      <c r="T18" s="8">
        <v>0</v>
      </c>
      <c r="U18" s="8">
        <v>84</v>
      </c>
      <c r="V18" s="8">
        <v>67.88</v>
      </c>
      <c r="W18" s="8">
        <v>28885.461</v>
      </c>
      <c r="X18" s="26"/>
      <c r="Y18" s="26"/>
      <c r="Z18" s="26"/>
      <c r="AA18" s="26"/>
    </row>
    <row r="19" spans="1:27" s="32" customFormat="1" ht="20.25">
      <c r="A19" s="31" t="s">
        <v>6</v>
      </c>
      <c r="B19" s="8">
        <v>1</v>
      </c>
      <c r="C19" s="8">
        <v>880</v>
      </c>
      <c r="D19" s="8">
        <v>0</v>
      </c>
      <c r="E19" s="8">
        <v>18</v>
      </c>
      <c r="F19" s="17">
        <v>1</v>
      </c>
      <c r="G19" s="17">
        <v>471</v>
      </c>
      <c r="H19" s="8">
        <v>0</v>
      </c>
      <c r="I19" s="8">
        <v>0</v>
      </c>
      <c r="J19" s="39">
        <v>0</v>
      </c>
      <c r="K19" s="39"/>
      <c r="L19" s="42">
        <v>0</v>
      </c>
      <c r="M19" s="42">
        <v>0</v>
      </c>
      <c r="N19" s="70">
        <v>1</v>
      </c>
      <c r="O19" s="70">
        <v>724</v>
      </c>
      <c r="P19" s="8">
        <v>13.489</v>
      </c>
      <c r="Q19" s="8">
        <v>4046.1054200000003</v>
      </c>
      <c r="R19" s="43">
        <v>0</v>
      </c>
      <c r="S19" s="8">
        <v>0</v>
      </c>
      <c r="T19" s="8">
        <v>0</v>
      </c>
      <c r="U19" s="8">
        <v>0</v>
      </c>
      <c r="V19" s="8">
        <v>0.055</v>
      </c>
      <c r="W19" s="8">
        <v>3.414</v>
      </c>
      <c r="X19" s="26"/>
      <c r="Y19" s="26"/>
      <c r="Z19" s="26"/>
      <c r="AA19" s="26"/>
    </row>
    <row r="20" spans="1:27" s="32" customFormat="1" ht="20.25">
      <c r="A20" s="31" t="s">
        <v>7</v>
      </c>
      <c r="B20" s="8">
        <v>475</v>
      </c>
      <c r="C20" s="8">
        <v>33441</v>
      </c>
      <c r="D20" s="8">
        <v>181</v>
      </c>
      <c r="E20" s="8">
        <v>13976</v>
      </c>
      <c r="F20" s="17">
        <v>846</v>
      </c>
      <c r="G20" s="17">
        <v>50696</v>
      </c>
      <c r="H20" s="8">
        <v>0</v>
      </c>
      <c r="I20" s="8">
        <v>0</v>
      </c>
      <c r="J20" s="39">
        <v>153</v>
      </c>
      <c r="K20" s="39">
        <v>13343</v>
      </c>
      <c r="L20" s="39">
        <v>82.112</v>
      </c>
      <c r="M20" s="39">
        <v>7236.86483</v>
      </c>
      <c r="N20" s="70">
        <v>3082</v>
      </c>
      <c r="O20" s="70">
        <v>202237</v>
      </c>
      <c r="P20" s="8">
        <v>4288.921</v>
      </c>
      <c r="Q20" s="8">
        <v>251922.7366799998</v>
      </c>
      <c r="R20" s="43">
        <v>70.166</v>
      </c>
      <c r="S20" s="8">
        <v>4222.63917</v>
      </c>
      <c r="T20" s="8">
        <v>0</v>
      </c>
      <c r="U20" s="8">
        <v>109</v>
      </c>
      <c r="V20" s="8">
        <v>113.338</v>
      </c>
      <c r="W20" s="8">
        <v>14205.113</v>
      </c>
      <c r="X20" s="26"/>
      <c r="Y20" s="26"/>
      <c r="Z20" s="26"/>
      <c r="AA20" s="26"/>
    </row>
    <row r="21" spans="1:27" s="32" customFormat="1" ht="20.25">
      <c r="A21" s="31" t="s">
        <v>0</v>
      </c>
      <c r="B21" s="8">
        <v>789</v>
      </c>
      <c r="C21" s="8">
        <v>191776</v>
      </c>
      <c r="D21" s="8">
        <v>259</v>
      </c>
      <c r="E21" s="8">
        <v>48146</v>
      </c>
      <c r="F21" s="17">
        <v>1536</v>
      </c>
      <c r="G21" s="17">
        <v>322583</v>
      </c>
      <c r="H21" s="8">
        <v>0</v>
      </c>
      <c r="I21" s="8">
        <v>0</v>
      </c>
      <c r="J21" s="39">
        <f>SUM(J18:J20)</f>
        <v>209</v>
      </c>
      <c r="K21" s="39">
        <f>SUM(K18:K20)</f>
        <v>45546</v>
      </c>
      <c r="L21" s="39">
        <f>SUM(L18:L20)</f>
        <v>99.892</v>
      </c>
      <c r="M21" s="39">
        <f>SUM(M18:M20)</f>
        <v>15009.474040000001</v>
      </c>
      <c r="N21" s="70">
        <v>4780</v>
      </c>
      <c r="O21" s="70">
        <v>836182</v>
      </c>
      <c r="P21" s="8">
        <f>SUM(P18:P20)</f>
        <v>7036.247</v>
      </c>
      <c r="Q21" s="8">
        <f>SUM(Q18:Q20)</f>
        <v>1189223.9346299996</v>
      </c>
      <c r="R21" s="43">
        <v>123.148</v>
      </c>
      <c r="S21" s="8">
        <v>25878.436630000004</v>
      </c>
      <c r="T21" s="8">
        <v>0</v>
      </c>
      <c r="U21" s="8">
        <v>193</v>
      </c>
      <c r="V21" s="8">
        <v>181.273</v>
      </c>
      <c r="W21" s="8">
        <v>43093.988</v>
      </c>
      <c r="X21" s="26"/>
      <c r="Y21" s="26"/>
      <c r="Z21" s="26"/>
      <c r="AA21" s="26"/>
    </row>
    <row r="22" spans="2:27" s="32" customFormat="1" ht="20.25"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26"/>
      <c r="Y22" s="26"/>
      <c r="Z22" s="26"/>
      <c r="AA22" s="26"/>
    </row>
    <row r="23" spans="2:27" ht="20.25"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0"/>
      <c r="Z23" s="20"/>
      <c r="AA23" s="20"/>
    </row>
    <row r="24" spans="2:24" ht="20.25">
      <c r="B24" s="34"/>
      <c r="C24" s="34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</row>
    <row r="25" spans="2:24" ht="20.25">
      <c r="B25" s="34"/>
      <c r="C25" s="34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</row>
    <row r="26" spans="2:24" ht="20.25">
      <c r="B26" s="34"/>
      <c r="C26" s="34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</row>
    <row r="27" spans="2:3" ht="20.25">
      <c r="B27" s="35"/>
      <c r="C27" s="34"/>
    </row>
    <row r="28" spans="2:3" ht="20.25">
      <c r="B28" s="35"/>
      <c r="C28" s="34"/>
    </row>
    <row r="29" spans="2:3" ht="20.25">
      <c r="B29" s="36"/>
      <c r="C29" s="37"/>
    </row>
    <row r="30" spans="2:3" ht="20.25">
      <c r="B30" s="36"/>
      <c r="C30" s="37"/>
    </row>
    <row r="31" spans="2:3" ht="20.25">
      <c r="B31" s="35"/>
      <c r="C31" s="34"/>
    </row>
    <row r="32" spans="2:3" ht="20.25">
      <c r="B32" s="35"/>
      <c r="C32" s="34"/>
    </row>
    <row r="33" spans="2:3" ht="20.25">
      <c r="B33" s="35"/>
      <c r="C33" s="34"/>
    </row>
    <row r="34" spans="2:3" ht="20.25">
      <c r="B34" s="35"/>
      <c r="C34" s="34"/>
    </row>
    <row r="35" spans="2:3" ht="20.25">
      <c r="B35" s="35"/>
      <c r="C35" s="35"/>
    </row>
  </sheetData>
  <sheetProtection/>
  <mergeCells count="47">
    <mergeCell ref="T16:U16"/>
    <mergeCell ref="U6:U7"/>
    <mergeCell ref="L4:M4"/>
    <mergeCell ref="R16:S16"/>
    <mergeCell ref="O6:O7"/>
    <mergeCell ref="N4:O4"/>
    <mergeCell ref="P4:Q4"/>
    <mergeCell ref="R4:S4"/>
    <mergeCell ref="O9:O11"/>
    <mergeCell ref="M9:M11"/>
    <mergeCell ref="W9:W11"/>
    <mergeCell ref="V16:W16"/>
    <mergeCell ref="P16:Q16"/>
    <mergeCell ref="S9:S11"/>
    <mergeCell ref="W6:W7"/>
    <mergeCell ref="M6:M7"/>
    <mergeCell ref="L16:M16"/>
    <mergeCell ref="N16:O16"/>
    <mergeCell ref="U9:U11"/>
    <mergeCell ref="S6:S7"/>
    <mergeCell ref="C9:C11"/>
    <mergeCell ref="D16:E16"/>
    <mergeCell ref="K6:K7"/>
    <mergeCell ref="G6:G7"/>
    <mergeCell ref="D4:E4"/>
    <mergeCell ref="E6:E7"/>
    <mergeCell ref="I6:I7"/>
    <mergeCell ref="F4:G4"/>
    <mergeCell ref="H4:I4"/>
    <mergeCell ref="C6:C7"/>
    <mergeCell ref="Q6:Q7"/>
    <mergeCell ref="Q9:Q11"/>
    <mergeCell ref="B16:C16"/>
    <mergeCell ref="K9:K11"/>
    <mergeCell ref="I9:I11"/>
    <mergeCell ref="J16:K16"/>
    <mergeCell ref="G9:G11"/>
    <mergeCell ref="F16:G16"/>
    <mergeCell ref="H16:I16"/>
    <mergeCell ref="E9:E11"/>
    <mergeCell ref="A1:W1"/>
    <mergeCell ref="A2:W2"/>
    <mergeCell ref="A3:U3"/>
    <mergeCell ref="T4:U4"/>
    <mergeCell ref="B4:C4"/>
    <mergeCell ref="V4:W4"/>
    <mergeCell ref="J4:K4"/>
  </mergeCells>
  <printOptions/>
  <pageMargins left="0.75" right="0.75" top="1" bottom="1" header="0.5" footer="0.5"/>
  <pageSetup fitToHeight="1" fitToWidth="1" horizontalDpi="600" verticalDpi="600" orientation="landscape" paperSize="9" scale="21" r:id="rId1"/>
  <ignoredErrors>
    <ignoredError sqref="F16:G17" numberStoredAsText="1"/>
    <ignoredError sqref="E1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3"/>
  <sheetViews>
    <sheetView zoomScale="79" zoomScaleNormal="79" zoomScaleSheetLayoutView="100" zoomScalePageLayoutView="0" workbookViewId="0" topLeftCell="A3">
      <selection activeCell="A37" sqref="A37:A38"/>
    </sheetView>
  </sheetViews>
  <sheetFormatPr defaultColWidth="9.140625" defaultRowHeight="12.75"/>
  <cols>
    <col min="1" max="1" width="33.421875" style="4" customWidth="1"/>
    <col min="2" max="23" width="18.00390625" style="4" customWidth="1"/>
    <col min="24" max="24" width="28.57421875" style="4" customWidth="1"/>
    <col min="25" max="16384" width="9.140625" style="4" customWidth="1"/>
  </cols>
  <sheetData>
    <row r="1" spans="1:23" ht="15.75">
      <c r="A1" s="10" t="s">
        <v>36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1"/>
      <c r="W1" s="11"/>
    </row>
    <row r="2" spans="1:23" ht="15.75">
      <c r="A2" s="10" t="s">
        <v>48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1"/>
      <c r="W2" s="11"/>
    </row>
    <row r="3" spans="1:21" ht="10.5" customHeight="1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</row>
    <row r="4" spans="1:23" ht="42.75" customHeight="1">
      <c r="A4" s="3"/>
      <c r="B4" s="65" t="s">
        <v>17</v>
      </c>
      <c r="C4" s="66"/>
      <c r="D4" s="59" t="s">
        <v>25</v>
      </c>
      <c r="E4" s="60"/>
      <c r="F4" s="59" t="s">
        <v>18</v>
      </c>
      <c r="G4" s="60"/>
      <c r="H4" s="59" t="s">
        <v>19</v>
      </c>
      <c r="I4" s="60"/>
      <c r="J4" s="65" t="s">
        <v>20</v>
      </c>
      <c r="K4" s="66"/>
      <c r="L4" s="59" t="s">
        <v>45</v>
      </c>
      <c r="M4" s="60"/>
      <c r="N4" s="59" t="s">
        <v>24</v>
      </c>
      <c r="O4" s="60"/>
      <c r="P4" s="59" t="s">
        <v>44</v>
      </c>
      <c r="Q4" s="60"/>
      <c r="R4" s="59" t="s">
        <v>21</v>
      </c>
      <c r="S4" s="60"/>
      <c r="T4" s="61" t="s">
        <v>23</v>
      </c>
      <c r="U4" s="62"/>
      <c r="V4" s="59" t="s">
        <v>22</v>
      </c>
      <c r="W4" s="60"/>
    </row>
    <row r="5" spans="1:24" ht="45">
      <c r="A5" s="3" t="s">
        <v>28</v>
      </c>
      <c r="B5" s="7" t="s">
        <v>26</v>
      </c>
      <c r="C5" s="6" t="s">
        <v>27</v>
      </c>
      <c r="D5" s="7" t="s">
        <v>26</v>
      </c>
      <c r="E5" s="6" t="s">
        <v>27</v>
      </c>
      <c r="F5" s="7" t="s">
        <v>26</v>
      </c>
      <c r="G5" s="6" t="s">
        <v>27</v>
      </c>
      <c r="H5" s="7" t="s">
        <v>26</v>
      </c>
      <c r="I5" s="6" t="s">
        <v>27</v>
      </c>
      <c r="J5" s="7" t="s">
        <v>26</v>
      </c>
      <c r="K5" s="6" t="s">
        <v>27</v>
      </c>
      <c r="L5" s="7" t="s">
        <v>26</v>
      </c>
      <c r="M5" s="6" t="s">
        <v>27</v>
      </c>
      <c r="N5" s="7" t="s">
        <v>26</v>
      </c>
      <c r="O5" s="6" t="s">
        <v>27</v>
      </c>
      <c r="P5" s="7" t="s">
        <v>26</v>
      </c>
      <c r="Q5" s="6" t="s">
        <v>27</v>
      </c>
      <c r="R5" s="7" t="s">
        <v>26</v>
      </c>
      <c r="S5" s="6" t="s">
        <v>27</v>
      </c>
      <c r="T5" s="7" t="s">
        <v>26</v>
      </c>
      <c r="U5" s="6" t="s">
        <v>27</v>
      </c>
      <c r="V5" s="7" t="s">
        <v>26</v>
      </c>
      <c r="W5" s="6" t="s">
        <v>27</v>
      </c>
      <c r="X5" s="2"/>
    </row>
    <row r="6" spans="1:24" ht="18" customHeight="1">
      <c r="A6" s="1" t="s">
        <v>29</v>
      </c>
      <c r="B6" s="39">
        <v>351779</v>
      </c>
      <c r="C6" s="53">
        <v>137771</v>
      </c>
      <c r="D6" s="39">
        <v>63790</v>
      </c>
      <c r="E6" s="53">
        <v>38978</v>
      </c>
      <c r="F6" s="40">
        <v>445819</v>
      </c>
      <c r="G6" s="54">
        <v>306958</v>
      </c>
      <c r="H6" s="39">
        <v>0</v>
      </c>
      <c r="I6" s="53">
        <v>0</v>
      </c>
      <c r="J6" s="39">
        <v>90672</v>
      </c>
      <c r="K6" s="53">
        <v>37498</v>
      </c>
      <c r="L6" s="39">
        <v>11528</v>
      </c>
      <c r="M6" s="53">
        <v>6137.80851</v>
      </c>
      <c r="N6" s="8">
        <v>867208</v>
      </c>
      <c r="O6" s="63">
        <v>794933</v>
      </c>
      <c r="P6" s="39">
        <v>1583431</v>
      </c>
      <c r="Q6" s="49">
        <v>1078528.4452199996</v>
      </c>
      <c r="R6" s="39">
        <v>45310</v>
      </c>
      <c r="S6" s="53">
        <v>22915</v>
      </c>
      <c r="T6" s="39">
        <v>0</v>
      </c>
      <c r="U6" s="53">
        <v>0</v>
      </c>
      <c r="V6" s="8">
        <v>61938</v>
      </c>
      <c r="W6" s="63">
        <v>31513.82663</v>
      </c>
      <c r="X6" s="2"/>
    </row>
    <row r="7" spans="1:24" ht="18" customHeight="1">
      <c r="A7" s="1" t="s">
        <v>30</v>
      </c>
      <c r="B7" s="39">
        <v>161800</v>
      </c>
      <c r="C7" s="53"/>
      <c r="D7" s="39">
        <v>108</v>
      </c>
      <c r="E7" s="53"/>
      <c r="F7" s="40">
        <v>23711</v>
      </c>
      <c r="G7" s="54"/>
      <c r="H7" s="39">
        <v>0</v>
      </c>
      <c r="I7" s="53"/>
      <c r="J7" s="39">
        <v>0</v>
      </c>
      <c r="K7" s="53"/>
      <c r="L7" s="39">
        <v>0</v>
      </c>
      <c r="M7" s="53"/>
      <c r="N7" s="8"/>
      <c r="O7" s="69"/>
      <c r="P7" s="39">
        <v>1816</v>
      </c>
      <c r="Q7" s="50"/>
      <c r="R7" s="39">
        <v>333</v>
      </c>
      <c r="S7" s="53"/>
      <c r="T7" s="39">
        <v>0</v>
      </c>
      <c r="U7" s="53"/>
      <c r="V7" s="8">
        <v>215</v>
      </c>
      <c r="W7" s="64"/>
      <c r="X7" s="2"/>
    </row>
    <row r="8" spans="1:24" ht="18" customHeight="1">
      <c r="A8" s="1" t="s">
        <v>31</v>
      </c>
      <c r="B8" s="39" t="s">
        <v>46</v>
      </c>
      <c r="C8" s="39">
        <v>0</v>
      </c>
      <c r="D8" s="39">
        <v>35</v>
      </c>
      <c r="E8" s="39">
        <v>0</v>
      </c>
      <c r="F8" s="40">
        <v>7735</v>
      </c>
      <c r="G8" s="40">
        <v>26852</v>
      </c>
      <c r="H8" s="39">
        <v>0</v>
      </c>
      <c r="I8" s="39">
        <v>0</v>
      </c>
      <c r="J8" s="39">
        <v>0</v>
      </c>
      <c r="K8" s="39">
        <v>0</v>
      </c>
      <c r="L8" s="39">
        <v>0</v>
      </c>
      <c r="M8" s="39">
        <v>0</v>
      </c>
      <c r="N8" s="8">
        <v>34180</v>
      </c>
      <c r="O8" s="18">
        <v>40621</v>
      </c>
      <c r="P8" s="39">
        <v>20243</v>
      </c>
      <c r="Q8" s="39">
        <v>48769.423030000005</v>
      </c>
      <c r="R8" s="39">
        <v>0</v>
      </c>
      <c r="S8" s="39">
        <v>0</v>
      </c>
      <c r="T8" s="39">
        <v>0</v>
      </c>
      <c r="U8" s="39">
        <v>0</v>
      </c>
      <c r="V8" s="8">
        <v>1789</v>
      </c>
      <c r="W8" s="8">
        <v>4655.520160000001</v>
      </c>
      <c r="X8" s="2"/>
    </row>
    <row r="9" spans="1:24" ht="18" customHeight="1">
      <c r="A9" s="1" t="s">
        <v>32</v>
      </c>
      <c r="B9" s="39">
        <f>B14-B6</f>
        <v>124828</v>
      </c>
      <c r="C9" s="53">
        <v>54005</v>
      </c>
      <c r="D9" s="39">
        <v>13942</v>
      </c>
      <c r="E9" s="53">
        <v>5658</v>
      </c>
      <c r="F9" s="40">
        <v>24857</v>
      </c>
      <c r="G9" s="54">
        <v>15625</v>
      </c>
      <c r="H9" s="39">
        <v>0</v>
      </c>
      <c r="I9" s="53">
        <v>0</v>
      </c>
      <c r="J9" s="39">
        <v>13908</v>
      </c>
      <c r="K9" s="53">
        <v>8048</v>
      </c>
      <c r="L9" s="39">
        <f>+L10+L11+L12</f>
        <v>20754</v>
      </c>
      <c r="M9" s="49">
        <v>8871.66714</v>
      </c>
      <c r="N9" s="8">
        <v>91758</v>
      </c>
      <c r="O9" s="63">
        <v>41249</v>
      </c>
      <c r="P9" s="39">
        <f>SUM(P10:P12)</f>
        <v>187364</v>
      </c>
      <c r="Q9" s="49">
        <v>110695.48941000004</v>
      </c>
      <c r="R9" s="39">
        <v>4668</v>
      </c>
      <c r="S9" s="53">
        <v>2964</v>
      </c>
      <c r="T9" s="39">
        <v>133</v>
      </c>
      <c r="U9" s="53">
        <v>0</v>
      </c>
      <c r="V9" s="8">
        <v>22985</v>
      </c>
      <c r="W9" s="63">
        <v>11580.1624</v>
      </c>
      <c r="X9" s="5"/>
    </row>
    <row r="10" spans="1:24" ht="18" customHeight="1">
      <c r="A10" s="1" t="s">
        <v>33</v>
      </c>
      <c r="B10" s="39">
        <v>0</v>
      </c>
      <c r="C10" s="53"/>
      <c r="D10" s="39">
        <v>3088</v>
      </c>
      <c r="E10" s="53"/>
      <c r="F10" s="40">
        <v>0</v>
      </c>
      <c r="G10" s="54"/>
      <c r="H10" s="39">
        <v>0</v>
      </c>
      <c r="I10" s="53"/>
      <c r="J10" s="39">
        <v>0</v>
      </c>
      <c r="K10" s="53"/>
      <c r="L10" s="39">
        <v>0</v>
      </c>
      <c r="M10" s="51"/>
      <c r="N10" s="8">
        <v>17970</v>
      </c>
      <c r="O10" s="69"/>
      <c r="P10" s="39">
        <v>57921</v>
      </c>
      <c r="Q10" s="51"/>
      <c r="R10" s="39">
        <v>1317</v>
      </c>
      <c r="S10" s="53"/>
      <c r="T10" s="39">
        <v>0</v>
      </c>
      <c r="U10" s="53"/>
      <c r="V10" s="8">
        <v>11456</v>
      </c>
      <c r="W10" s="69"/>
      <c r="X10" s="5"/>
    </row>
    <row r="11" spans="1:24" ht="18" customHeight="1">
      <c r="A11" s="1" t="s">
        <v>34</v>
      </c>
      <c r="B11" s="39">
        <v>0</v>
      </c>
      <c r="C11" s="53"/>
      <c r="D11" s="39">
        <v>8085</v>
      </c>
      <c r="E11" s="53"/>
      <c r="F11" s="40">
        <v>21757</v>
      </c>
      <c r="G11" s="54"/>
      <c r="H11" s="39">
        <v>0</v>
      </c>
      <c r="I11" s="53"/>
      <c r="J11" s="39">
        <f>+J9</f>
        <v>13908</v>
      </c>
      <c r="K11" s="53"/>
      <c r="L11" s="39">
        <f>2177+18336</f>
        <v>20513</v>
      </c>
      <c r="M11" s="50"/>
      <c r="N11" s="8">
        <v>65090</v>
      </c>
      <c r="O11" s="69"/>
      <c r="P11" s="39">
        <v>112923</v>
      </c>
      <c r="Q11" s="50"/>
      <c r="R11" s="39">
        <v>2489</v>
      </c>
      <c r="S11" s="53"/>
      <c r="T11" s="39">
        <v>0</v>
      </c>
      <c r="U11" s="53"/>
      <c r="V11" s="8">
        <v>10238</v>
      </c>
      <c r="W11" s="64"/>
      <c r="X11" s="2"/>
    </row>
    <row r="12" spans="1:24" ht="18" customHeight="1">
      <c r="A12" s="1" t="s">
        <v>31</v>
      </c>
      <c r="B12" s="39">
        <f>958+278</f>
        <v>1236</v>
      </c>
      <c r="C12" s="39">
        <v>3582</v>
      </c>
      <c r="D12" s="39">
        <v>2765</v>
      </c>
      <c r="E12" s="39">
        <v>3510</v>
      </c>
      <c r="F12" s="40">
        <v>3100</v>
      </c>
      <c r="G12" s="40">
        <v>7734</v>
      </c>
      <c r="H12" s="39">
        <v>0</v>
      </c>
      <c r="I12" s="39">
        <v>0</v>
      </c>
      <c r="J12" s="39">
        <v>0</v>
      </c>
      <c r="K12" s="39">
        <v>0</v>
      </c>
      <c r="L12" s="39">
        <v>241</v>
      </c>
      <c r="M12" s="39">
        <v>945.22749</v>
      </c>
      <c r="N12" s="8">
        <v>8698</v>
      </c>
      <c r="O12" s="18">
        <v>10153</v>
      </c>
      <c r="P12" s="39">
        <v>16520</v>
      </c>
      <c r="Q12" s="39">
        <v>49879.16861</v>
      </c>
      <c r="R12" s="39">
        <v>862</v>
      </c>
      <c r="S12" s="39">
        <v>1412</v>
      </c>
      <c r="T12" s="39">
        <v>133</v>
      </c>
      <c r="U12" s="39">
        <v>193</v>
      </c>
      <c r="V12" s="8">
        <v>1291</v>
      </c>
      <c r="W12" s="8">
        <v>2161.3283300000003</v>
      </c>
      <c r="X12" s="2"/>
    </row>
    <row r="13" spans="1:24" ht="18" customHeight="1">
      <c r="A13" s="1" t="s">
        <v>35</v>
      </c>
      <c r="B13" s="39">
        <v>0</v>
      </c>
      <c r="C13" s="39">
        <v>0</v>
      </c>
      <c r="D13" s="39">
        <v>0</v>
      </c>
      <c r="E13" s="39">
        <v>0</v>
      </c>
      <c r="F13" s="40">
        <v>0</v>
      </c>
      <c r="G13" s="40">
        <v>0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70"/>
      <c r="O13" s="70"/>
      <c r="P13" s="39">
        <v>0</v>
      </c>
      <c r="Q13" s="39">
        <v>0</v>
      </c>
      <c r="R13" s="39">
        <v>0</v>
      </c>
      <c r="S13" s="39">
        <v>0</v>
      </c>
      <c r="T13" s="39">
        <v>0</v>
      </c>
      <c r="U13" s="39">
        <v>0</v>
      </c>
      <c r="V13" s="8">
        <v>0</v>
      </c>
      <c r="W13" s="8">
        <v>0</v>
      </c>
      <c r="X13" s="2"/>
    </row>
    <row r="14" spans="1:24" ht="18" customHeight="1">
      <c r="A14" s="1" t="s">
        <v>37</v>
      </c>
      <c r="B14" s="39">
        <v>476607</v>
      </c>
      <c r="C14" s="39">
        <f>C6+C9</f>
        <v>191776</v>
      </c>
      <c r="D14" s="39">
        <f>SUM(D6+D9)</f>
        <v>77732</v>
      </c>
      <c r="E14" s="39">
        <f>SUM(E6:E12)</f>
        <v>48146</v>
      </c>
      <c r="F14" s="40">
        <v>470676</v>
      </c>
      <c r="G14" s="40">
        <v>322583</v>
      </c>
      <c r="H14" s="39">
        <v>0</v>
      </c>
      <c r="I14" s="39">
        <v>0</v>
      </c>
      <c r="J14" s="39">
        <f>+J9+J6</f>
        <v>104580</v>
      </c>
      <c r="K14" s="39">
        <f>SUM(K6,K9)</f>
        <v>45546</v>
      </c>
      <c r="L14" s="39">
        <f>L6+L9</f>
        <v>32282</v>
      </c>
      <c r="M14" s="39">
        <v>15009.47565</v>
      </c>
      <c r="N14" s="70">
        <v>958966</v>
      </c>
      <c r="O14" s="70">
        <v>836182</v>
      </c>
      <c r="P14" s="39">
        <f>+P6+P9</f>
        <v>1770795</v>
      </c>
      <c r="Q14" s="39">
        <v>1189223.9346299996</v>
      </c>
      <c r="R14" s="39">
        <v>49978</v>
      </c>
      <c r="S14" s="39">
        <v>25878</v>
      </c>
      <c r="T14" s="39">
        <v>133</v>
      </c>
      <c r="U14" s="39">
        <v>193</v>
      </c>
      <c r="V14" s="8">
        <v>84923</v>
      </c>
      <c r="W14" s="8">
        <v>43093.98903</v>
      </c>
      <c r="X14" s="2"/>
    </row>
    <row r="15" spans="1:24" ht="19.5" customHeight="1">
      <c r="A15" s="2"/>
      <c r="B15" s="15"/>
      <c r="C15" s="15"/>
      <c r="D15" s="9"/>
      <c r="E15" s="8"/>
      <c r="F15" s="9"/>
      <c r="G15" s="9"/>
      <c r="H15" s="9"/>
      <c r="I15" s="9"/>
      <c r="J15" s="9"/>
      <c r="K15" s="9"/>
      <c r="L15" s="8"/>
      <c r="M15" s="9"/>
      <c r="N15" s="9"/>
      <c r="O15" s="12"/>
      <c r="P15" s="9"/>
      <c r="Q15" s="9"/>
      <c r="R15" s="16"/>
      <c r="S15" s="16"/>
      <c r="T15" s="9"/>
      <c r="U15" s="9"/>
      <c r="V15" s="9"/>
      <c r="W15" s="9"/>
      <c r="X15" s="2"/>
    </row>
    <row r="16" spans="1:23" ht="42.75" customHeight="1">
      <c r="A16" s="3"/>
      <c r="B16" s="68" t="s">
        <v>17</v>
      </c>
      <c r="C16" s="68"/>
      <c r="D16" s="59" t="s">
        <v>25</v>
      </c>
      <c r="E16" s="60"/>
      <c r="F16" s="59" t="s">
        <v>18</v>
      </c>
      <c r="G16" s="60"/>
      <c r="H16" s="59" t="s">
        <v>19</v>
      </c>
      <c r="I16" s="60"/>
      <c r="J16" s="65" t="s">
        <v>20</v>
      </c>
      <c r="K16" s="66"/>
      <c r="L16" s="59" t="s">
        <v>45</v>
      </c>
      <c r="M16" s="60"/>
      <c r="N16" s="59" t="s">
        <v>24</v>
      </c>
      <c r="O16" s="60"/>
      <c r="P16" s="59" t="s">
        <v>43</v>
      </c>
      <c r="Q16" s="60"/>
      <c r="R16" s="67" t="s">
        <v>21</v>
      </c>
      <c r="S16" s="67"/>
      <c r="T16" s="61" t="s">
        <v>23</v>
      </c>
      <c r="U16" s="62"/>
      <c r="V16" s="59" t="s">
        <v>22</v>
      </c>
      <c r="W16" s="60"/>
    </row>
    <row r="17" spans="1:23" ht="45">
      <c r="A17" s="3" t="s">
        <v>38</v>
      </c>
      <c r="B17" s="6" t="s">
        <v>42</v>
      </c>
      <c r="C17" s="6" t="s">
        <v>27</v>
      </c>
      <c r="D17" s="6" t="s">
        <v>42</v>
      </c>
      <c r="E17" s="6" t="s">
        <v>27</v>
      </c>
      <c r="F17" s="6" t="s">
        <v>42</v>
      </c>
      <c r="G17" s="6" t="s">
        <v>27</v>
      </c>
      <c r="H17" s="6" t="s">
        <v>42</v>
      </c>
      <c r="I17" s="6" t="s">
        <v>27</v>
      </c>
      <c r="J17" s="6" t="s">
        <v>42</v>
      </c>
      <c r="K17" s="6" t="s">
        <v>27</v>
      </c>
      <c r="L17" s="6" t="s">
        <v>42</v>
      </c>
      <c r="M17" s="6" t="s">
        <v>27</v>
      </c>
      <c r="N17" s="6" t="s">
        <v>42</v>
      </c>
      <c r="O17" s="13" t="s">
        <v>27</v>
      </c>
      <c r="P17" s="6" t="s">
        <v>42</v>
      </c>
      <c r="Q17" s="6" t="s">
        <v>27</v>
      </c>
      <c r="R17" s="14" t="s">
        <v>3</v>
      </c>
      <c r="S17" s="14" t="s">
        <v>4</v>
      </c>
      <c r="T17" s="6" t="s">
        <v>42</v>
      </c>
      <c r="U17" s="6" t="s">
        <v>27</v>
      </c>
      <c r="V17" s="6" t="s">
        <v>42</v>
      </c>
      <c r="W17" s="6" t="s">
        <v>27</v>
      </c>
    </row>
    <row r="18" spans="1:23" ht="15">
      <c r="A18" s="3" t="s">
        <v>39</v>
      </c>
      <c r="B18" s="8">
        <v>313</v>
      </c>
      <c r="C18" s="8">
        <v>157455</v>
      </c>
      <c r="D18" s="8">
        <v>78</v>
      </c>
      <c r="E18" s="8">
        <v>34152</v>
      </c>
      <c r="F18" s="17">
        <v>689</v>
      </c>
      <c r="G18" s="17">
        <v>271416</v>
      </c>
      <c r="H18" s="8">
        <v>0</v>
      </c>
      <c r="I18" s="8">
        <v>0</v>
      </c>
      <c r="J18" s="39">
        <v>56</v>
      </c>
      <c r="K18" s="39">
        <v>32203</v>
      </c>
      <c r="L18" s="39">
        <v>17.78</v>
      </c>
      <c r="M18" s="39">
        <v>7772.60921</v>
      </c>
      <c r="N18" s="70">
        <v>1697</v>
      </c>
      <c r="O18" s="70">
        <v>633221</v>
      </c>
      <c r="P18" s="8">
        <v>2733.837</v>
      </c>
      <c r="Q18" s="8">
        <v>933255.0925299998</v>
      </c>
      <c r="R18" s="43">
        <v>52.982</v>
      </c>
      <c r="S18" s="8">
        <v>21655.79746</v>
      </c>
      <c r="T18" s="8">
        <v>0</v>
      </c>
      <c r="U18" s="8">
        <v>84</v>
      </c>
      <c r="V18" s="8">
        <v>67.88</v>
      </c>
      <c r="W18" s="8">
        <v>28885.461</v>
      </c>
    </row>
    <row r="19" spans="1:23" ht="15">
      <c r="A19" s="3" t="s">
        <v>40</v>
      </c>
      <c r="B19" s="8">
        <v>1</v>
      </c>
      <c r="C19" s="8">
        <v>880</v>
      </c>
      <c r="D19" s="8">
        <v>0</v>
      </c>
      <c r="E19" s="8">
        <v>18</v>
      </c>
      <c r="F19" s="17">
        <v>1</v>
      </c>
      <c r="G19" s="17">
        <v>471</v>
      </c>
      <c r="H19" s="8">
        <v>0</v>
      </c>
      <c r="I19" s="8">
        <v>0</v>
      </c>
      <c r="J19" s="39">
        <v>0</v>
      </c>
      <c r="K19" s="39"/>
      <c r="L19" s="42">
        <v>0</v>
      </c>
      <c r="M19" s="42">
        <v>0</v>
      </c>
      <c r="N19" s="70">
        <v>1</v>
      </c>
      <c r="O19" s="70">
        <v>724</v>
      </c>
      <c r="P19" s="8">
        <v>13.489</v>
      </c>
      <c r="Q19" s="8">
        <v>4046.1054200000003</v>
      </c>
      <c r="R19" s="43">
        <v>0</v>
      </c>
      <c r="S19" s="8">
        <v>0</v>
      </c>
      <c r="T19" s="8">
        <v>0</v>
      </c>
      <c r="U19" s="8">
        <v>0</v>
      </c>
      <c r="V19" s="8">
        <v>0.055</v>
      </c>
      <c r="W19" s="8">
        <v>3.414</v>
      </c>
    </row>
    <row r="20" spans="1:23" ht="15">
      <c r="A20" s="3" t="s">
        <v>41</v>
      </c>
      <c r="B20" s="8">
        <v>475</v>
      </c>
      <c r="C20" s="8">
        <v>33441</v>
      </c>
      <c r="D20" s="8">
        <v>181</v>
      </c>
      <c r="E20" s="8">
        <v>13976</v>
      </c>
      <c r="F20" s="17">
        <v>846</v>
      </c>
      <c r="G20" s="17">
        <v>50696</v>
      </c>
      <c r="H20" s="8">
        <v>0</v>
      </c>
      <c r="I20" s="8">
        <v>0</v>
      </c>
      <c r="J20" s="39">
        <v>153</v>
      </c>
      <c r="K20" s="39">
        <v>13343</v>
      </c>
      <c r="L20" s="39">
        <v>82.112</v>
      </c>
      <c r="M20" s="39">
        <v>7236.86483</v>
      </c>
      <c r="N20" s="70">
        <v>3082</v>
      </c>
      <c r="O20" s="70">
        <v>202237</v>
      </c>
      <c r="P20" s="8">
        <v>4288.921</v>
      </c>
      <c r="Q20" s="8">
        <v>251922.7366799998</v>
      </c>
      <c r="R20" s="43">
        <v>70.166</v>
      </c>
      <c r="S20" s="8">
        <v>4222.63917</v>
      </c>
      <c r="T20" s="8">
        <v>0</v>
      </c>
      <c r="U20" s="8">
        <v>109</v>
      </c>
      <c r="V20" s="8">
        <v>113.338</v>
      </c>
      <c r="W20" s="8">
        <v>14205.113</v>
      </c>
    </row>
    <row r="21" spans="1:23" ht="15">
      <c r="A21" s="3" t="s">
        <v>37</v>
      </c>
      <c r="B21" s="8">
        <v>789</v>
      </c>
      <c r="C21" s="8">
        <v>191776</v>
      </c>
      <c r="D21" s="8">
        <v>259</v>
      </c>
      <c r="E21" s="8">
        <v>48146</v>
      </c>
      <c r="F21" s="17">
        <v>1536</v>
      </c>
      <c r="G21" s="17">
        <v>322583</v>
      </c>
      <c r="H21" s="8">
        <v>0</v>
      </c>
      <c r="I21" s="8">
        <v>0</v>
      </c>
      <c r="J21" s="39">
        <f>SUM(J18:J20)</f>
        <v>209</v>
      </c>
      <c r="K21" s="39">
        <f>SUM(K18:K20)</f>
        <v>45546</v>
      </c>
      <c r="L21" s="39">
        <f>SUM(L18:L20)</f>
        <v>99.892</v>
      </c>
      <c r="M21" s="39">
        <f>SUM(M18:M20)</f>
        <v>15009.474040000001</v>
      </c>
      <c r="N21" s="70">
        <v>4780</v>
      </c>
      <c r="O21" s="70">
        <v>836182</v>
      </c>
      <c r="P21" s="8">
        <f>SUM(P18:P20)</f>
        <v>7036.247</v>
      </c>
      <c r="Q21" s="8">
        <f>SUM(Q18:Q20)</f>
        <v>1189223.9346299996</v>
      </c>
      <c r="R21" s="43">
        <v>123.148</v>
      </c>
      <c r="S21" s="8">
        <v>25878.436630000004</v>
      </c>
      <c r="T21" s="8">
        <v>0</v>
      </c>
      <c r="U21" s="8">
        <v>193</v>
      </c>
      <c r="V21" s="8">
        <v>181.273</v>
      </c>
      <c r="W21" s="8">
        <v>43093.988</v>
      </c>
    </row>
    <row r="22" spans="2:23" ht="15"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</row>
    <row r="23" spans="2:23" ht="20.25"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</row>
  </sheetData>
  <sheetProtection/>
  <mergeCells count="45">
    <mergeCell ref="S9:S11"/>
    <mergeCell ref="U9:U11"/>
    <mergeCell ref="W9:W11"/>
    <mergeCell ref="O9:O11"/>
    <mergeCell ref="V16:W16"/>
    <mergeCell ref="N16:O16"/>
    <mergeCell ref="P16:Q16"/>
    <mergeCell ref="R16:S16"/>
    <mergeCell ref="T16:U16"/>
    <mergeCell ref="Q9:Q11"/>
    <mergeCell ref="W6:W7"/>
    <mergeCell ref="V4:W4"/>
    <mergeCell ref="N4:O4"/>
    <mergeCell ref="U6:U7"/>
    <mergeCell ref="O6:O7"/>
    <mergeCell ref="S6:S7"/>
    <mergeCell ref="Q6:Q7"/>
    <mergeCell ref="G9:G11"/>
    <mergeCell ref="I9:I11"/>
    <mergeCell ref="E9:E11"/>
    <mergeCell ref="F4:G4"/>
    <mergeCell ref="H4:I4"/>
    <mergeCell ref="L16:M16"/>
    <mergeCell ref="J16:K16"/>
    <mergeCell ref="M9:M11"/>
    <mergeCell ref="B16:C16"/>
    <mergeCell ref="J4:K4"/>
    <mergeCell ref="L4:M4"/>
    <mergeCell ref="D16:E16"/>
    <mergeCell ref="F16:G16"/>
    <mergeCell ref="K9:K11"/>
    <mergeCell ref="C9:C11"/>
    <mergeCell ref="K6:K7"/>
    <mergeCell ref="H16:I16"/>
    <mergeCell ref="D4:E4"/>
    <mergeCell ref="A3:U3"/>
    <mergeCell ref="R4:S4"/>
    <mergeCell ref="T4:U4"/>
    <mergeCell ref="C6:C7"/>
    <mergeCell ref="E6:E7"/>
    <mergeCell ref="B4:C4"/>
    <mergeCell ref="M6:M7"/>
    <mergeCell ref="P4:Q4"/>
    <mergeCell ref="G6:G7"/>
    <mergeCell ref="I6:I7"/>
  </mergeCells>
  <printOptions/>
  <pageMargins left="0.75" right="0.75" top="1" bottom="1" header="0.5" footer="0.5"/>
  <pageSetup fitToHeight="1" fitToWidth="1" horizontalDpi="600" verticalDpi="600" orientation="landscape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Lietuvos bankų asociacija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</dc:creator>
  <cp:keywords/>
  <dc:description/>
  <cp:lastModifiedBy> </cp:lastModifiedBy>
  <cp:lastPrinted>2011-11-17T06:26:24Z</cp:lastPrinted>
  <dcterms:created xsi:type="dcterms:W3CDTF">2006-01-23T08:29:20Z</dcterms:created>
  <dcterms:modified xsi:type="dcterms:W3CDTF">2011-11-28T12:59:32Z</dcterms:modified>
  <cp:category/>
  <cp:version/>
  <cp:contentType/>
  <cp:contentStatus/>
</cp:coreProperties>
</file>