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45" tabRatio="250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<sst xmlns="http://schemas.openxmlformats.org/spreadsheetml/2006/main" count="188" uniqueCount="58">
  <si>
    <t>Iš viso</t>
  </si>
  <si>
    <t>Kortelių skaičius ir apyvarta</t>
  </si>
  <si>
    <t>Iš anksto apmokėtos</t>
  </si>
  <si>
    <t>Transakcijų skaičius, tūkst.vnt.</t>
  </si>
  <si>
    <t>Apyvarta, tūkst.Lt</t>
  </si>
  <si>
    <t>Grynųjų pinigų išėmimas ATM</t>
  </si>
  <si>
    <t>Grynųjų pinigų išėmimas per EKS</t>
  </si>
  <si>
    <t>Atsiskaitymai už pirkinius</t>
  </si>
  <si>
    <t>Operacijos kortelėmis</t>
  </si>
  <si>
    <t>Skaičius</t>
  </si>
  <si>
    <t>Kortelės tipas</t>
  </si>
  <si>
    <t>Debetinės, iš viso</t>
  </si>
  <si>
    <t>Iš jų debetinės su kredito limitu</t>
  </si>
  <si>
    <t>Iš jų verslo ("business")</t>
  </si>
  <si>
    <t>Kreditinės, iš viso</t>
  </si>
  <si>
    <t>Iš jų kitos kreditinės</t>
  </si>
  <si>
    <t>Iš jų kreditinės "installment"</t>
  </si>
  <si>
    <t>AB bankas „Snoras“</t>
  </si>
  <si>
    <t>AB DnB NORD bankas</t>
  </si>
  <si>
    <t>UAB Medicinos bankas</t>
  </si>
  <si>
    <t>Nordea Bank Finland Plc Lietuvos skyrius</t>
  </si>
  <si>
    <t>AB Šiaulių bankas</t>
  </si>
  <si>
    <t>AB Ūkio bankas</t>
  </si>
  <si>
    <t>AS UniCredit Bank Lietuvos skyrius</t>
  </si>
  <si>
    <t>AB SEB bankas</t>
  </si>
  <si>
    <t>Danske Bank A/S Lietuvos filialas</t>
  </si>
  <si>
    <t>Number</t>
  </si>
  <si>
    <t>Value of transactions, thou LTL</t>
  </si>
  <si>
    <t>Card type</t>
  </si>
  <si>
    <t>Debit cards total, thou</t>
  </si>
  <si>
    <t>o/w:debit cards with credit limit</t>
  </si>
  <si>
    <t>o/w: business cards</t>
  </si>
  <si>
    <t>Credit cards, Total</t>
  </si>
  <si>
    <t>o/w: installment cards</t>
  </si>
  <si>
    <t>o/w: other credit cards</t>
  </si>
  <si>
    <t>electronic money cards</t>
  </si>
  <si>
    <t>Payment cards</t>
  </si>
  <si>
    <t>Total</t>
  </si>
  <si>
    <t>Transactions</t>
  </si>
  <si>
    <t>Cash with drawal in ATM's</t>
  </si>
  <si>
    <t>Cash with drawal in POS</t>
  </si>
  <si>
    <t>Purchase account</t>
  </si>
  <si>
    <t>Volume of transactions, thou</t>
  </si>
  <si>
    <t>Ab "Swedbank"</t>
  </si>
  <si>
    <t>"Swedbank", AB</t>
  </si>
  <si>
    <t>AB "Citadele" bankas</t>
  </si>
  <si>
    <t>2011 m. gegužės mėn. pab.</t>
  </si>
  <si>
    <t>May, 2011 (number - end of period)</t>
  </si>
  <si>
    <t>430391</t>
  </si>
  <si>
    <t>30086</t>
  </si>
  <si>
    <t>22958</t>
  </si>
  <si>
    <t>9080</t>
  </si>
  <si>
    <t>453349</t>
  </si>
  <si>
    <t>753</t>
  </si>
  <si>
    <t>275540</t>
  </si>
  <si>
    <t>1504</t>
  </si>
  <si>
    <t>177809</t>
  </si>
  <si>
    <t>0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</si>
</sst>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_ ;\-#,##0\ "/>
    <numFmt numFmtId="178" formatCode="_-* #,##0\ _L_t_-;\-* #,##0\ _L_t_-;_-* &quot;-&quot;??\ _L_t_-;_-@_-"/>
    <numFmt numFmtId="179" formatCode="[$-427]yyyy\ &quot;m.&quot;\ mmmm\ d\ &quot;d.&quot;"/>
  </numFmts>
  <fonts count="41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57" applyNumberFormat="1" applyFont="1" applyFill="1" applyBorder="1" applyAlignment="1">
      <alignment horizontal="center" vertical="center"/>
      <protection/>
    </xf>
    <xf numFmtId="3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3" fontId="4" fillId="0" borderId="11" xfId="57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1" xfId="57" applyNumberFormat="1" applyFont="1" applyFill="1" applyBorder="1" applyAlignment="1" applyProtection="1">
      <alignment horizontal="center" vertical="center"/>
      <protection locked="0"/>
    </xf>
    <xf numFmtId="3" fontId="4" fillId="0" borderId="11" xfId="42" applyNumberFormat="1" applyFont="1" applyFill="1" applyBorder="1" applyAlignment="1">
      <alignment horizontal="center"/>
    </xf>
    <xf numFmtId="3" fontId="4" fillId="0" borderId="10" xfId="42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16" xfId="42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3" fontId="4" fillId="0" borderId="18" xfId="42" applyNumberFormat="1" applyFont="1" applyFill="1" applyBorder="1" applyAlignment="1">
      <alignment horizontal="center" vertical="center"/>
    </xf>
    <xf numFmtId="3" fontId="4" fillId="0" borderId="13" xfId="57" applyNumberFormat="1" applyFont="1" applyFill="1" applyBorder="1" applyAlignment="1">
      <alignment horizontal="center" vertical="center"/>
      <protection/>
    </xf>
    <xf numFmtId="3" fontId="4" fillId="0" borderId="14" xfId="57" applyNumberFormat="1" applyFont="1" applyFill="1" applyBorder="1" applyAlignment="1">
      <alignment horizontal="center" vertical="center"/>
      <protection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3" xfId="57" applyNumberFormat="1" applyFont="1" applyFill="1" applyBorder="1" applyAlignment="1" applyProtection="1">
      <alignment horizontal="center" vertical="center"/>
      <protection locked="0"/>
    </xf>
    <xf numFmtId="3" fontId="0" fillId="0" borderId="14" xfId="0" applyNumberFormat="1" applyFont="1" applyBorder="1" applyAlignment="1" applyProtection="1">
      <alignment horizontal="center" vertical="center"/>
      <protection locked="0"/>
    </xf>
    <xf numFmtId="3" fontId="4" fillId="0" borderId="17" xfId="57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3" fontId="4" fillId="0" borderId="13" xfId="0" applyNumberFormat="1" applyFont="1" applyFill="1" applyBorder="1" applyAlignment="1">
      <alignment horizontal="center" vertical="center"/>
    </xf>
    <xf numFmtId="3" fontId="23" fillId="0" borderId="14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3" fontId="23" fillId="0" borderId="17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aprastas_Forma E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tabSelected="1" zoomScale="69" zoomScaleNormal="69" zoomScaleSheetLayoutView="100" zoomScalePageLayoutView="0" workbookViewId="0" topLeftCell="A1">
      <selection activeCell="B6" sqref="B6:C21"/>
    </sheetView>
  </sheetViews>
  <sheetFormatPr defaultColWidth="9.140625" defaultRowHeight="12.75"/>
  <cols>
    <col min="1" max="1" width="39.00390625" style="12" customWidth="1"/>
    <col min="2" max="23" width="24.140625" style="12" customWidth="1"/>
    <col min="24" max="16384" width="9.140625" style="12" customWidth="1"/>
  </cols>
  <sheetData>
    <row r="1" spans="1:23" ht="15.75">
      <c r="A1" s="55" t="s">
        <v>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15.75">
      <c r="A2" s="55" t="s">
        <v>46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1:21" ht="10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23" ht="42.75" customHeight="1">
      <c r="A4" s="19"/>
      <c r="B4" s="47" t="s">
        <v>17</v>
      </c>
      <c r="C4" s="47"/>
      <c r="D4" s="42" t="s">
        <v>25</v>
      </c>
      <c r="E4" s="42"/>
      <c r="F4" s="42" t="s">
        <v>18</v>
      </c>
      <c r="G4" s="42"/>
      <c r="H4" s="42" t="s">
        <v>19</v>
      </c>
      <c r="I4" s="42"/>
      <c r="J4" s="47" t="s">
        <v>20</v>
      </c>
      <c r="K4" s="47"/>
      <c r="L4" s="42" t="s">
        <v>45</v>
      </c>
      <c r="M4" s="42"/>
      <c r="N4" s="42" t="s">
        <v>24</v>
      </c>
      <c r="O4" s="42"/>
      <c r="P4" s="45" t="s">
        <v>44</v>
      </c>
      <c r="Q4" s="45"/>
      <c r="R4" s="42" t="s">
        <v>21</v>
      </c>
      <c r="S4" s="42"/>
      <c r="T4" s="57" t="s">
        <v>23</v>
      </c>
      <c r="U4" s="57"/>
      <c r="V4" s="42" t="s">
        <v>22</v>
      </c>
      <c r="W4" s="42"/>
    </row>
    <row r="5" spans="1:23" ht="15">
      <c r="A5" s="19" t="s">
        <v>10</v>
      </c>
      <c r="B5" s="8" t="s">
        <v>9</v>
      </c>
      <c r="C5" s="20" t="s">
        <v>4</v>
      </c>
      <c r="D5" s="8" t="s">
        <v>9</v>
      </c>
      <c r="E5" s="20" t="s">
        <v>4</v>
      </c>
      <c r="F5" s="8" t="s">
        <v>9</v>
      </c>
      <c r="G5" s="20" t="s">
        <v>4</v>
      </c>
      <c r="H5" s="8" t="s">
        <v>9</v>
      </c>
      <c r="I5" s="20" t="s">
        <v>4</v>
      </c>
      <c r="J5" s="8" t="s">
        <v>9</v>
      </c>
      <c r="K5" s="20" t="s">
        <v>4</v>
      </c>
      <c r="L5" s="8" t="s">
        <v>9</v>
      </c>
      <c r="M5" s="20" t="s">
        <v>4</v>
      </c>
      <c r="N5" s="8" t="s">
        <v>9</v>
      </c>
      <c r="O5" s="20" t="s">
        <v>4</v>
      </c>
      <c r="P5" s="8" t="s">
        <v>9</v>
      </c>
      <c r="Q5" s="20" t="s">
        <v>4</v>
      </c>
      <c r="R5" s="8" t="s">
        <v>9</v>
      </c>
      <c r="S5" s="20" t="s">
        <v>4</v>
      </c>
      <c r="T5" s="8" t="s">
        <v>9</v>
      </c>
      <c r="U5" s="20" t="s">
        <v>4</v>
      </c>
      <c r="V5" s="8" t="s">
        <v>9</v>
      </c>
      <c r="W5" s="20" t="s">
        <v>4</v>
      </c>
    </row>
    <row r="6" spans="1:27" s="13" customFormat="1" ht="18" customHeight="1">
      <c r="A6" s="21" t="s">
        <v>11</v>
      </c>
      <c r="B6" s="9">
        <f>B14-B9</f>
        <v>380164</v>
      </c>
      <c r="C6" s="65">
        <v>197951</v>
      </c>
      <c r="D6" s="8">
        <v>61831</v>
      </c>
      <c r="E6" s="39">
        <v>39614</v>
      </c>
      <c r="F6" s="28">
        <v>437798</v>
      </c>
      <c r="G6" s="49" t="s">
        <v>48</v>
      </c>
      <c r="H6" s="8">
        <v>0</v>
      </c>
      <c r="I6" s="39">
        <v>0</v>
      </c>
      <c r="J6" s="8">
        <v>90365</v>
      </c>
      <c r="K6" s="39">
        <v>37395</v>
      </c>
      <c r="L6" s="8">
        <v>14455</v>
      </c>
      <c r="M6" s="39">
        <v>5489.42797</v>
      </c>
      <c r="N6" s="35">
        <v>881570</v>
      </c>
      <c r="O6" s="43">
        <v>744231</v>
      </c>
      <c r="P6" s="8">
        <v>1536861</v>
      </c>
      <c r="Q6" s="39">
        <v>1091708.0096000002</v>
      </c>
      <c r="R6" s="37">
        <v>39919</v>
      </c>
      <c r="S6" s="39">
        <v>18794</v>
      </c>
      <c r="T6" s="8">
        <v>0</v>
      </c>
      <c r="U6" s="38">
        <v>0</v>
      </c>
      <c r="V6" s="8">
        <v>63336</v>
      </c>
      <c r="W6" s="39">
        <v>30955</v>
      </c>
      <c r="X6" s="18"/>
      <c r="Y6" s="18"/>
      <c r="Z6" s="18"/>
      <c r="AA6" s="18"/>
    </row>
    <row r="7" spans="1:27" s="13" customFormat="1" ht="18" customHeight="1">
      <c r="A7" s="21" t="s">
        <v>12</v>
      </c>
      <c r="B7" s="9">
        <v>200076</v>
      </c>
      <c r="C7" s="66"/>
      <c r="D7" s="8">
        <v>112</v>
      </c>
      <c r="E7" s="40"/>
      <c r="F7" s="28">
        <v>21616</v>
      </c>
      <c r="G7" s="50"/>
      <c r="H7" s="8">
        <v>0</v>
      </c>
      <c r="I7" s="40"/>
      <c r="J7" s="8">
        <v>0</v>
      </c>
      <c r="K7" s="40"/>
      <c r="L7" s="8">
        <v>0</v>
      </c>
      <c r="M7" s="40"/>
      <c r="N7" s="35">
        <v>0</v>
      </c>
      <c r="O7" s="44"/>
      <c r="P7" s="8">
        <v>3213</v>
      </c>
      <c r="Q7" s="40"/>
      <c r="R7" s="37">
        <v>343</v>
      </c>
      <c r="S7" s="40"/>
      <c r="T7" s="8">
        <v>0</v>
      </c>
      <c r="U7" s="38"/>
      <c r="V7" s="8">
        <v>219</v>
      </c>
      <c r="W7" s="40"/>
      <c r="X7" s="18"/>
      <c r="Y7" s="18"/>
      <c r="Z7" s="18"/>
      <c r="AA7" s="18"/>
    </row>
    <row r="8" spans="1:27" s="13" customFormat="1" ht="18" customHeight="1">
      <c r="A8" s="21" t="s">
        <v>13</v>
      </c>
      <c r="B8" s="67" t="s">
        <v>57</v>
      </c>
      <c r="C8" s="9">
        <v>0</v>
      </c>
      <c r="D8" s="8">
        <v>35</v>
      </c>
      <c r="E8" s="8">
        <v>0</v>
      </c>
      <c r="F8" s="28">
        <v>7252</v>
      </c>
      <c r="G8" s="28" t="s">
        <v>49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35">
        <v>30802</v>
      </c>
      <c r="O8" s="36">
        <v>26448</v>
      </c>
      <c r="P8" s="8">
        <v>19744</v>
      </c>
      <c r="Q8" s="8">
        <v>47435.78514999999</v>
      </c>
      <c r="R8" s="37">
        <v>0</v>
      </c>
      <c r="S8" s="8">
        <v>0</v>
      </c>
      <c r="T8" s="8">
        <v>0</v>
      </c>
      <c r="U8" s="8">
        <v>0</v>
      </c>
      <c r="V8" s="8">
        <v>1552</v>
      </c>
      <c r="W8" s="8">
        <v>3481.99</v>
      </c>
      <c r="X8" s="18"/>
      <c r="Y8" s="18"/>
      <c r="Z8" s="18"/>
      <c r="AA8" s="18"/>
    </row>
    <row r="9" spans="1:27" s="13" customFormat="1" ht="18" customHeight="1">
      <c r="A9" s="22" t="s">
        <v>14</v>
      </c>
      <c r="B9" s="9">
        <v>117595</v>
      </c>
      <c r="C9" s="65">
        <f>C14-C6</f>
        <v>54856</v>
      </c>
      <c r="D9" s="8">
        <v>13397</v>
      </c>
      <c r="E9" s="39">
        <v>5929</v>
      </c>
      <c r="F9" s="28">
        <v>21105</v>
      </c>
      <c r="G9" s="49" t="s">
        <v>50</v>
      </c>
      <c r="H9" s="8">
        <v>0</v>
      </c>
      <c r="I9" s="39">
        <v>0</v>
      </c>
      <c r="J9" s="8">
        <v>14196</v>
      </c>
      <c r="K9" s="39">
        <v>8866</v>
      </c>
      <c r="L9" s="8">
        <f>+L10+L11+L12</f>
        <v>25453</v>
      </c>
      <c r="M9" s="39">
        <v>9246.84774</v>
      </c>
      <c r="N9" s="35">
        <v>95093</v>
      </c>
      <c r="O9" s="43">
        <v>36103</v>
      </c>
      <c r="P9" s="8">
        <f>SUM(P10:P12)</f>
        <v>196015</v>
      </c>
      <c r="Q9" s="39">
        <v>115063.76307000003</v>
      </c>
      <c r="R9" s="37">
        <v>5516</v>
      </c>
      <c r="S9" s="39">
        <v>2671</v>
      </c>
      <c r="T9" s="8">
        <v>101</v>
      </c>
      <c r="U9" s="38">
        <v>0</v>
      </c>
      <c r="V9" s="8">
        <v>38182</v>
      </c>
      <c r="W9" s="39">
        <v>15282.92962</v>
      </c>
      <c r="X9" s="18"/>
      <c r="Y9" s="18"/>
      <c r="Z9" s="18"/>
      <c r="AA9" s="18"/>
    </row>
    <row r="10" spans="1:27" s="13" customFormat="1" ht="18" customHeight="1">
      <c r="A10" s="22" t="s">
        <v>16</v>
      </c>
      <c r="B10" s="68">
        <v>0</v>
      </c>
      <c r="C10" s="69"/>
      <c r="D10" s="8">
        <v>3141</v>
      </c>
      <c r="E10" s="46"/>
      <c r="F10" s="28"/>
      <c r="G10" s="54"/>
      <c r="H10" s="8">
        <v>0</v>
      </c>
      <c r="I10" s="46"/>
      <c r="J10" s="8">
        <v>0</v>
      </c>
      <c r="K10" s="46"/>
      <c r="L10" s="8">
        <v>0</v>
      </c>
      <c r="M10" s="46"/>
      <c r="N10" s="35">
        <v>22046</v>
      </c>
      <c r="O10" s="48"/>
      <c r="P10" s="8">
        <v>68760</v>
      </c>
      <c r="Q10" s="46"/>
      <c r="R10" s="37">
        <v>1765</v>
      </c>
      <c r="S10" s="46"/>
      <c r="T10" s="8">
        <v>0</v>
      </c>
      <c r="U10" s="38"/>
      <c r="V10" s="8">
        <v>26030</v>
      </c>
      <c r="W10" s="46"/>
      <c r="X10" s="18"/>
      <c r="Y10" s="18"/>
      <c r="Z10" s="18"/>
      <c r="AA10" s="18"/>
    </row>
    <row r="11" spans="1:27" s="13" customFormat="1" ht="18" customHeight="1">
      <c r="A11" s="21" t="s">
        <v>15</v>
      </c>
      <c r="B11" s="9">
        <v>0</v>
      </c>
      <c r="C11" s="66"/>
      <c r="D11" s="8">
        <v>7761</v>
      </c>
      <c r="E11" s="40"/>
      <c r="F11" s="28">
        <v>18191</v>
      </c>
      <c r="G11" s="50"/>
      <c r="H11" s="8">
        <v>0</v>
      </c>
      <c r="I11" s="40"/>
      <c r="J11" s="8">
        <f>+J9</f>
        <v>14196</v>
      </c>
      <c r="K11" s="40"/>
      <c r="L11" s="8">
        <f>2711+22360</f>
        <v>25071</v>
      </c>
      <c r="M11" s="40"/>
      <c r="N11" s="35">
        <v>64562</v>
      </c>
      <c r="O11" s="44"/>
      <c r="P11" s="8">
        <v>111398</v>
      </c>
      <c r="Q11" s="40"/>
      <c r="R11" s="37">
        <v>3014</v>
      </c>
      <c r="S11" s="40"/>
      <c r="T11" s="8">
        <v>0</v>
      </c>
      <c r="U11" s="38"/>
      <c r="V11" s="8">
        <v>12152</v>
      </c>
      <c r="W11" s="40"/>
      <c r="X11" s="18"/>
      <c r="Y11" s="18"/>
      <c r="Z11" s="18"/>
      <c r="AA11" s="18"/>
    </row>
    <row r="12" spans="1:27" s="13" customFormat="1" ht="18" customHeight="1">
      <c r="A12" s="21" t="s">
        <v>13</v>
      </c>
      <c r="B12" s="9">
        <f>930+186</f>
        <v>1116</v>
      </c>
      <c r="C12" s="9">
        <v>4512</v>
      </c>
      <c r="D12" s="8">
        <v>2495</v>
      </c>
      <c r="E12" s="8">
        <v>3135</v>
      </c>
      <c r="F12" s="28">
        <v>2914</v>
      </c>
      <c r="G12" s="28" t="s">
        <v>51</v>
      </c>
      <c r="H12" s="8">
        <v>0</v>
      </c>
      <c r="I12" s="8">
        <v>0</v>
      </c>
      <c r="J12" s="8">
        <v>0</v>
      </c>
      <c r="K12" s="8">
        <v>0</v>
      </c>
      <c r="L12" s="8">
        <v>382</v>
      </c>
      <c r="M12" s="8">
        <v>845.9299</v>
      </c>
      <c r="N12" s="35">
        <v>8485</v>
      </c>
      <c r="O12" s="36">
        <v>9744</v>
      </c>
      <c r="P12" s="8">
        <v>15857</v>
      </c>
      <c r="Q12" s="8">
        <v>50117.284340000006</v>
      </c>
      <c r="R12" s="37">
        <v>737</v>
      </c>
      <c r="S12" s="8">
        <v>1102</v>
      </c>
      <c r="T12" s="8">
        <v>101</v>
      </c>
      <c r="U12" s="8">
        <v>193</v>
      </c>
      <c r="V12" s="8">
        <v>1334</v>
      </c>
      <c r="W12" s="8">
        <v>3108.21346</v>
      </c>
      <c r="X12" s="18"/>
      <c r="Y12" s="18"/>
      <c r="Z12" s="18"/>
      <c r="AA12" s="18"/>
    </row>
    <row r="13" spans="1:27" s="13" customFormat="1" ht="18" customHeight="1">
      <c r="A13" s="21" t="s">
        <v>2</v>
      </c>
      <c r="B13" s="9">
        <v>0</v>
      </c>
      <c r="C13" s="9">
        <v>0</v>
      </c>
      <c r="D13" s="8">
        <v>0</v>
      </c>
      <c r="E13" s="8">
        <v>0</v>
      </c>
      <c r="F13" s="28">
        <v>0</v>
      </c>
      <c r="G13" s="2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35">
        <v>0</v>
      </c>
      <c r="O13" s="36">
        <v>0</v>
      </c>
      <c r="P13" s="8">
        <v>0</v>
      </c>
      <c r="Q13" s="8">
        <v>0</v>
      </c>
      <c r="R13" s="37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18"/>
      <c r="Y13" s="18"/>
      <c r="Z13" s="18"/>
      <c r="AA13" s="18"/>
    </row>
    <row r="14" spans="1:27" s="13" customFormat="1" ht="18" customHeight="1">
      <c r="A14" s="21" t="s">
        <v>0</v>
      </c>
      <c r="B14" s="9">
        <v>497759</v>
      </c>
      <c r="C14" s="9">
        <v>252807</v>
      </c>
      <c r="D14" s="8">
        <f>SUM(D6+D9)</f>
        <v>75228</v>
      </c>
      <c r="E14" s="8">
        <f>SUM(E6:E12)</f>
        <v>48678</v>
      </c>
      <c r="F14" s="28">
        <v>458903</v>
      </c>
      <c r="G14" s="28" t="s">
        <v>52</v>
      </c>
      <c r="H14" s="8">
        <v>0</v>
      </c>
      <c r="I14" s="8">
        <v>0</v>
      </c>
      <c r="J14" s="8">
        <f>+J9+J6</f>
        <v>104561</v>
      </c>
      <c r="K14" s="8">
        <f>SUM(K6,K9)</f>
        <v>46261</v>
      </c>
      <c r="L14" s="8">
        <f>L6+L9</f>
        <v>39908</v>
      </c>
      <c r="M14" s="8">
        <v>14736.275709999998</v>
      </c>
      <c r="N14" s="35">
        <v>976663</v>
      </c>
      <c r="O14" s="36">
        <v>780334</v>
      </c>
      <c r="P14" s="8">
        <f>+P6+P9</f>
        <v>1732876</v>
      </c>
      <c r="Q14" s="8">
        <v>1206771.7726700003</v>
      </c>
      <c r="R14" s="37">
        <v>45435</v>
      </c>
      <c r="S14" s="8">
        <v>21465</v>
      </c>
      <c r="T14" s="8">
        <v>0</v>
      </c>
      <c r="U14" s="8">
        <v>0</v>
      </c>
      <c r="V14" s="8">
        <v>101518</v>
      </c>
      <c r="W14" s="8">
        <v>46237.92962</v>
      </c>
      <c r="X14" s="18"/>
      <c r="Y14" s="18"/>
      <c r="Z14" s="18"/>
      <c r="AA14" s="18"/>
    </row>
    <row r="15" spans="1:27" s="13" customFormat="1" ht="19.5" customHeigh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9"/>
      <c r="O15" s="30"/>
      <c r="P15" s="24"/>
      <c r="Q15" s="24"/>
      <c r="R15" s="25"/>
      <c r="S15" s="25"/>
      <c r="T15" s="24"/>
      <c r="U15" s="24"/>
      <c r="V15" s="24"/>
      <c r="W15" s="24"/>
      <c r="X15" s="18"/>
      <c r="Y15" s="18"/>
      <c r="Z15" s="18"/>
      <c r="AA15" s="18"/>
    </row>
    <row r="16" spans="1:27" s="13" customFormat="1" ht="42.75" customHeight="1">
      <c r="A16" s="21"/>
      <c r="B16" s="51" t="s">
        <v>17</v>
      </c>
      <c r="C16" s="51"/>
      <c r="D16" s="38" t="s">
        <v>25</v>
      </c>
      <c r="E16" s="38"/>
      <c r="F16" s="38" t="s">
        <v>18</v>
      </c>
      <c r="G16" s="38"/>
      <c r="H16" s="38" t="s">
        <v>19</v>
      </c>
      <c r="I16" s="38"/>
      <c r="J16" s="51" t="s">
        <v>20</v>
      </c>
      <c r="K16" s="51"/>
      <c r="L16" s="38" t="s">
        <v>45</v>
      </c>
      <c r="M16" s="38"/>
      <c r="N16" s="38" t="s">
        <v>24</v>
      </c>
      <c r="O16" s="38"/>
      <c r="P16" s="38" t="s">
        <v>44</v>
      </c>
      <c r="Q16" s="38"/>
      <c r="R16" s="38" t="s">
        <v>21</v>
      </c>
      <c r="S16" s="38"/>
      <c r="T16" s="41" t="s">
        <v>23</v>
      </c>
      <c r="U16" s="41"/>
      <c r="V16" s="38" t="s">
        <v>22</v>
      </c>
      <c r="W16" s="38"/>
      <c r="X16" s="18"/>
      <c r="Y16" s="18"/>
      <c r="Z16" s="18"/>
      <c r="AA16" s="18"/>
    </row>
    <row r="17" spans="1:27" s="13" customFormat="1" ht="30">
      <c r="A17" s="21" t="s">
        <v>8</v>
      </c>
      <c r="B17" s="20" t="s">
        <v>3</v>
      </c>
      <c r="C17" s="20" t="s">
        <v>4</v>
      </c>
      <c r="D17" s="20" t="s">
        <v>3</v>
      </c>
      <c r="E17" s="20" t="s">
        <v>4</v>
      </c>
      <c r="F17" s="20" t="s">
        <v>3</v>
      </c>
      <c r="G17" s="20" t="s">
        <v>4</v>
      </c>
      <c r="H17" s="20" t="s">
        <v>3</v>
      </c>
      <c r="I17" s="20" t="s">
        <v>4</v>
      </c>
      <c r="J17" s="20" t="s">
        <v>3</v>
      </c>
      <c r="K17" s="20" t="s">
        <v>4</v>
      </c>
      <c r="L17" s="20" t="s">
        <v>3</v>
      </c>
      <c r="M17" s="20" t="s">
        <v>4</v>
      </c>
      <c r="N17" s="20" t="s">
        <v>3</v>
      </c>
      <c r="O17" s="31" t="s">
        <v>4</v>
      </c>
      <c r="P17" s="20" t="s">
        <v>3</v>
      </c>
      <c r="Q17" s="20" t="s">
        <v>4</v>
      </c>
      <c r="R17" s="32" t="s">
        <v>3</v>
      </c>
      <c r="S17" s="20" t="s">
        <v>4</v>
      </c>
      <c r="T17" s="20" t="s">
        <v>3</v>
      </c>
      <c r="U17" s="20" t="s">
        <v>4</v>
      </c>
      <c r="V17" s="20" t="s">
        <v>3</v>
      </c>
      <c r="W17" s="20" t="s">
        <v>4</v>
      </c>
      <c r="X17" s="18"/>
      <c r="Y17" s="18"/>
      <c r="Z17" s="18"/>
      <c r="AA17" s="18"/>
    </row>
    <row r="18" spans="1:27" s="13" customFormat="1" ht="15">
      <c r="A18" s="21" t="s">
        <v>5</v>
      </c>
      <c r="B18" s="8">
        <v>326</v>
      </c>
      <c r="C18" s="8">
        <v>218719</v>
      </c>
      <c r="D18" s="8">
        <v>78</v>
      </c>
      <c r="E18" s="8">
        <v>34732</v>
      </c>
      <c r="F18" s="52" t="s">
        <v>53</v>
      </c>
      <c r="G18" s="52" t="s">
        <v>54</v>
      </c>
      <c r="H18" s="8">
        <v>0</v>
      </c>
      <c r="I18" s="8">
        <v>0</v>
      </c>
      <c r="J18" s="8">
        <v>59</v>
      </c>
      <c r="K18" s="8">
        <v>32114</v>
      </c>
      <c r="L18" s="8">
        <v>17.926</v>
      </c>
      <c r="M18" s="8">
        <v>7265.68134</v>
      </c>
      <c r="N18" s="35">
        <v>1815</v>
      </c>
      <c r="O18" s="36">
        <v>598309</v>
      </c>
      <c r="P18" s="8">
        <v>2889.27</v>
      </c>
      <c r="Q18" s="8">
        <v>947100.7199000005</v>
      </c>
      <c r="R18" s="37">
        <v>46</v>
      </c>
      <c r="S18" s="8">
        <v>17446</v>
      </c>
      <c r="T18" s="8">
        <v>0</v>
      </c>
      <c r="U18" s="8">
        <v>88</v>
      </c>
      <c r="V18" s="8">
        <v>74.145</v>
      </c>
      <c r="W18" s="8">
        <v>29736</v>
      </c>
      <c r="X18" s="18"/>
      <c r="Y18" s="18"/>
      <c r="Z18" s="18"/>
      <c r="AA18" s="18"/>
    </row>
    <row r="19" spans="1:27" s="13" customFormat="1" ht="15">
      <c r="A19" s="21" t="s">
        <v>6</v>
      </c>
      <c r="B19" s="8">
        <v>1</v>
      </c>
      <c r="C19" s="8">
        <v>1077</v>
      </c>
      <c r="D19" s="8">
        <v>0</v>
      </c>
      <c r="E19" s="8">
        <v>40</v>
      </c>
      <c r="F19" s="53"/>
      <c r="G19" s="53"/>
      <c r="H19" s="8">
        <v>0</v>
      </c>
      <c r="I19" s="8">
        <v>0</v>
      </c>
      <c r="J19" s="8">
        <v>0</v>
      </c>
      <c r="K19" s="8">
        <v>0</v>
      </c>
      <c r="L19" s="33">
        <v>0</v>
      </c>
      <c r="M19" s="33">
        <v>0</v>
      </c>
      <c r="N19" s="35">
        <v>1</v>
      </c>
      <c r="O19" s="36">
        <v>800</v>
      </c>
      <c r="P19" s="8">
        <v>15.907</v>
      </c>
      <c r="Q19" s="8">
        <v>4474.85178</v>
      </c>
      <c r="R19" s="37">
        <v>0</v>
      </c>
      <c r="S19" s="8">
        <v>0</v>
      </c>
      <c r="T19" s="8">
        <v>0</v>
      </c>
      <c r="U19" s="8">
        <v>0</v>
      </c>
      <c r="V19" s="8">
        <v>0.043</v>
      </c>
      <c r="W19" s="8">
        <v>93.104</v>
      </c>
      <c r="X19" s="18"/>
      <c r="Y19" s="18"/>
      <c r="Z19" s="18"/>
      <c r="AA19" s="18"/>
    </row>
    <row r="20" spans="1:27" s="13" customFormat="1" ht="15">
      <c r="A20" s="21" t="s">
        <v>7</v>
      </c>
      <c r="B20" s="8">
        <v>443</v>
      </c>
      <c r="C20" s="8">
        <v>33011</v>
      </c>
      <c r="D20" s="8">
        <v>176</v>
      </c>
      <c r="E20" s="8">
        <v>13906</v>
      </c>
      <c r="F20" s="34" t="s">
        <v>55</v>
      </c>
      <c r="G20" s="34" t="s">
        <v>56</v>
      </c>
      <c r="H20" s="8">
        <v>0</v>
      </c>
      <c r="I20" s="8">
        <v>0</v>
      </c>
      <c r="J20" s="8">
        <v>167</v>
      </c>
      <c r="K20" s="8">
        <v>14147</v>
      </c>
      <c r="L20" s="8">
        <v>83.747</v>
      </c>
      <c r="M20" s="8">
        <v>7470.59437</v>
      </c>
      <c r="N20" s="35">
        <v>3075</v>
      </c>
      <c r="O20" s="36">
        <v>181225</v>
      </c>
      <c r="P20" s="8">
        <v>4512.495</v>
      </c>
      <c r="Q20" s="8">
        <v>255196.2009899999</v>
      </c>
      <c r="R20" s="37">
        <v>67</v>
      </c>
      <c r="S20" s="8">
        <v>4019</v>
      </c>
      <c r="T20" s="8">
        <v>0</v>
      </c>
      <c r="U20" s="8">
        <v>105</v>
      </c>
      <c r="V20" s="8">
        <v>125.482</v>
      </c>
      <c r="W20" s="8">
        <v>16409</v>
      </c>
      <c r="X20" s="18"/>
      <c r="Y20" s="18"/>
      <c r="Z20" s="18"/>
      <c r="AA20" s="18"/>
    </row>
    <row r="21" spans="1:27" s="13" customFormat="1" ht="15">
      <c r="A21" s="21" t="s">
        <v>0</v>
      </c>
      <c r="B21" s="8">
        <v>769</v>
      </c>
      <c r="C21" s="8">
        <v>252807</v>
      </c>
      <c r="D21" s="8">
        <f>SUM(D18:D20)</f>
        <v>254</v>
      </c>
      <c r="E21" s="8">
        <f>SUM(E18:E20)</f>
        <v>48678</v>
      </c>
      <c r="F21" s="34">
        <v>2257</v>
      </c>
      <c r="G21" s="34" t="s">
        <v>52</v>
      </c>
      <c r="H21" s="8">
        <v>0</v>
      </c>
      <c r="I21" s="8">
        <v>0</v>
      </c>
      <c r="J21" s="8">
        <f>SUM(J18:J20)</f>
        <v>226</v>
      </c>
      <c r="K21" s="8">
        <f>SUM(K18:K20)</f>
        <v>46261</v>
      </c>
      <c r="L21" s="8">
        <v>101.673</v>
      </c>
      <c r="M21" s="8">
        <v>14736.27571</v>
      </c>
      <c r="N21" s="35">
        <v>4891</v>
      </c>
      <c r="O21" s="36">
        <v>780334</v>
      </c>
      <c r="P21" s="8">
        <f>SUM(P18:P20)</f>
        <v>7417.6720000000005</v>
      </c>
      <c r="Q21" s="8">
        <f>SUM(Q18:Q20)</f>
        <v>1206771.7726700003</v>
      </c>
      <c r="R21" s="37">
        <v>112</v>
      </c>
      <c r="S21" s="8">
        <v>21465</v>
      </c>
      <c r="T21" s="8">
        <v>0</v>
      </c>
      <c r="U21" s="8">
        <v>193</v>
      </c>
      <c r="V21" s="8">
        <v>199.67000000000002</v>
      </c>
      <c r="W21" s="8">
        <v>46238.104</v>
      </c>
      <c r="X21" s="18"/>
      <c r="Y21" s="18"/>
      <c r="Z21" s="18"/>
      <c r="AA21" s="18"/>
    </row>
    <row r="22" spans="2:27" s="13" customFormat="1" ht="1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2:27" ht="1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7"/>
      <c r="Z23" s="17"/>
      <c r="AA23" s="17"/>
    </row>
    <row r="24" spans="2:24" ht="15">
      <c r="B24" s="23"/>
      <c r="C24" s="2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2:24" ht="15">
      <c r="B25" s="23"/>
      <c r="C25" s="2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5">
      <c r="B26" s="23"/>
      <c r="C26" s="2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2:3" ht="15">
      <c r="B27" s="16"/>
      <c r="C27" s="23"/>
    </row>
    <row r="28" spans="2:3" ht="15">
      <c r="B28" s="16"/>
      <c r="C28" s="23"/>
    </row>
    <row r="29" spans="2:3" ht="15">
      <c r="B29" s="27"/>
      <c r="C29" s="26"/>
    </row>
    <row r="30" spans="2:3" ht="15">
      <c r="B30" s="27"/>
      <c r="C30" s="26"/>
    </row>
    <row r="31" spans="2:3" ht="15">
      <c r="B31" s="16"/>
      <c r="C31" s="23"/>
    </row>
    <row r="32" spans="2:3" ht="15">
      <c r="B32" s="16"/>
      <c r="C32" s="23"/>
    </row>
    <row r="33" spans="2:3" ht="15">
      <c r="B33" s="16"/>
      <c r="C33" s="23"/>
    </row>
    <row r="34" spans="2:3" ht="15">
      <c r="B34" s="16"/>
      <c r="C34" s="23"/>
    </row>
    <row r="35" spans="2:3" ht="15">
      <c r="B35" s="16"/>
      <c r="C35" s="16"/>
    </row>
  </sheetData>
  <sheetProtection/>
  <mergeCells count="49">
    <mergeCell ref="Q6:Q7"/>
    <mergeCell ref="Q9:Q11"/>
    <mergeCell ref="M9:M11"/>
    <mergeCell ref="A1:W1"/>
    <mergeCell ref="A2:W2"/>
    <mergeCell ref="A3:U3"/>
    <mergeCell ref="T4:U4"/>
    <mergeCell ref="B4:C4"/>
    <mergeCell ref="V4:W4"/>
    <mergeCell ref="B16:C16"/>
    <mergeCell ref="F18:F19"/>
    <mergeCell ref="K9:K11"/>
    <mergeCell ref="I9:I11"/>
    <mergeCell ref="J16:K16"/>
    <mergeCell ref="G9:G11"/>
    <mergeCell ref="F16:G16"/>
    <mergeCell ref="H16:I16"/>
    <mergeCell ref="G18:G19"/>
    <mergeCell ref="D16:E16"/>
    <mergeCell ref="C6:C7"/>
    <mergeCell ref="J4:K4"/>
    <mergeCell ref="O9:O11"/>
    <mergeCell ref="C9:C11"/>
    <mergeCell ref="E9:E11"/>
    <mergeCell ref="K6:K7"/>
    <mergeCell ref="G6:G7"/>
    <mergeCell ref="D4:E4"/>
    <mergeCell ref="E6:E7"/>
    <mergeCell ref="I6:I7"/>
    <mergeCell ref="W9:W11"/>
    <mergeCell ref="V16:W16"/>
    <mergeCell ref="P16:Q16"/>
    <mergeCell ref="S9:S11"/>
    <mergeCell ref="W6:W7"/>
    <mergeCell ref="F4:G4"/>
    <mergeCell ref="M6:M7"/>
    <mergeCell ref="H4:I4"/>
    <mergeCell ref="L16:M16"/>
    <mergeCell ref="N16:O16"/>
    <mergeCell ref="U9:U11"/>
    <mergeCell ref="S6:S7"/>
    <mergeCell ref="T16:U16"/>
    <mergeCell ref="U6:U7"/>
    <mergeCell ref="L4:M4"/>
    <mergeCell ref="R16:S16"/>
    <mergeCell ref="O6:O7"/>
    <mergeCell ref="N4:O4"/>
    <mergeCell ref="P4:Q4"/>
    <mergeCell ref="R4:S4"/>
  </mergeCells>
  <printOptions/>
  <pageMargins left="0.75" right="0.75" top="1" bottom="1" header="0.5" footer="0.5"/>
  <pageSetup fitToHeight="1" fitToWidth="1" horizontalDpi="600" verticalDpi="600" orientation="landscape" paperSize="9" scale="23" r:id="rId1"/>
  <ignoredErrors>
    <ignoredError sqref="F15:G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zoomScale="79" zoomScaleNormal="79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3.421875" style="4" customWidth="1"/>
    <col min="2" max="23" width="18.00390625" style="4" customWidth="1"/>
    <col min="24" max="24" width="28.57421875" style="4" customWidth="1"/>
    <col min="25" max="16384" width="9.140625" style="4" customWidth="1"/>
  </cols>
  <sheetData>
    <row r="1" spans="1:23" ht="15.75">
      <c r="A1" s="10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1"/>
      <c r="W1" s="11"/>
    </row>
    <row r="2" spans="1:23" ht="15.75">
      <c r="A2" s="10" t="s">
        <v>47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  <c r="W2" s="11"/>
    </row>
    <row r="3" spans="1:21" ht="10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3" ht="42.75" customHeight="1">
      <c r="A4" s="3"/>
      <c r="B4" s="62" t="s">
        <v>17</v>
      </c>
      <c r="C4" s="63"/>
      <c r="D4" s="58" t="s">
        <v>25</v>
      </c>
      <c r="E4" s="59"/>
      <c r="F4" s="58" t="s">
        <v>18</v>
      </c>
      <c r="G4" s="59"/>
      <c r="H4" s="58" t="s">
        <v>19</v>
      </c>
      <c r="I4" s="59"/>
      <c r="J4" s="62" t="s">
        <v>20</v>
      </c>
      <c r="K4" s="63"/>
      <c r="L4" s="58" t="s">
        <v>45</v>
      </c>
      <c r="M4" s="59"/>
      <c r="N4" s="58" t="s">
        <v>24</v>
      </c>
      <c r="O4" s="59"/>
      <c r="P4" s="58" t="s">
        <v>44</v>
      </c>
      <c r="Q4" s="59"/>
      <c r="R4" s="58" t="s">
        <v>21</v>
      </c>
      <c r="S4" s="59"/>
      <c r="T4" s="60" t="s">
        <v>23</v>
      </c>
      <c r="U4" s="61"/>
      <c r="V4" s="58" t="s">
        <v>22</v>
      </c>
      <c r="W4" s="59"/>
    </row>
    <row r="5" spans="1:24" ht="45">
      <c r="A5" s="3" t="s">
        <v>28</v>
      </c>
      <c r="B5" s="7" t="s">
        <v>26</v>
      </c>
      <c r="C5" s="6" t="s">
        <v>27</v>
      </c>
      <c r="D5" s="7" t="s">
        <v>26</v>
      </c>
      <c r="E5" s="6" t="s">
        <v>27</v>
      </c>
      <c r="F5" s="7" t="s">
        <v>26</v>
      </c>
      <c r="G5" s="6" t="s">
        <v>27</v>
      </c>
      <c r="H5" s="7" t="s">
        <v>26</v>
      </c>
      <c r="I5" s="6" t="s">
        <v>27</v>
      </c>
      <c r="J5" s="7" t="s">
        <v>26</v>
      </c>
      <c r="K5" s="6" t="s">
        <v>27</v>
      </c>
      <c r="L5" s="7" t="s">
        <v>26</v>
      </c>
      <c r="M5" s="6" t="s">
        <v>27</v>
      </c>
      <c r="N5" s="7" t="s">
        <v>26</v>
      </c>
      <c r="O5" s="6" t="s">
        <v>27</v>
      </c>
      <c r="P5" s="7" t="s">
        <v>26</v>
      </c>
      <c r="Q5" s="6" t="s">
        <v>27</v>
      </c>
      <c r="R5" s="7" t="s">
        <v>26</v>
      </c>
      <c r="S5" s="6" t="s">
        <v>27</v>
      </c>
      <c r="T5" s="7" t="s">
        <v>26</v>
      </c>
      <c r="U5" s="6" t="s">
        <v>27</v>
      </c>
      <c r="V5" s="7" t="s">
        <v>26</v>
      </c>
      <c r="W5" s="6" t="s">
        <v>27</v>
      </c>
      <c r="X5" s="2"/>
    </row>
    <row r="6" spans="1:24" ht="18" customHeight="1">
      <c r="A6" s="1" t="s">
        <v>29</v>
      </c>
      <c r="B6" s="9">
        <f>B14-B9</f>
        <v>380164</v>
      </c>
      <c r="C6" s="65">
        <v>197951</v>
      </c>
      <c r="D6" s="8">
        <v>61831</v>
      </c>
      <c r="E6" s="39">
        <v>39614</v>
      </c>
      <c r="F6" s="28">
        <v>437798</v>
      </c>
      <c r="G6" s="49" t="s">
        <v>48</v>
      </c>
      <c r="H6" s="8">
        <v>0</v>
      </c>
      <c r="I6" s="39">
        <v>0</v>
      </c>
      <c r="J6" s="8">
        <v>90365</v>
      </c>
      <c r="K6" s="39">
        <v>37395</v>
      </c>
      <c r="L6" s="8">
        <v>14455</v>
      </c>
      <c r="M6" s="39">
        <v>5489.42797</v>
      </c>
      <c r="N6" s="35">
        <v>881570</v>
      </c>
      <c r="O6" s="43">
        <v>744231</v>
      </c>
      <c r="P6" s="8">
        <v>1536861</v>
      </c>
      <c r="Q6" s="39">
        <v>1091708.0096000002</v>
      </c>
      <c r="R6" s="37">
        <v>39919</v>
      </c>
      <c r="S6" s="39">
        <v>18794</v>
      </c>
      <c r="T6" s="8">
        <v>0</v>
      </c>
      <c r="U6" s="38">
        <v>0</v>
      </c>
      <c r="V6" s="8">
        <v>63336</v>
      </c>
      <c r="W6" s="39">
        <v>30955</v>
      </c>
      <c r="X6" s="2"/>
    </row>
    <row r="7" spans="1:24" ht="18" customHeight="1">
      <c r="A7" s="1" t="s">
        <v>30</v>
      </c>
      <c r="B7" s="9">
        <v>200076</v>
      </c>
      <c r="C7" s="66"/>
      <c r="D7" s="8">
        <v>112</v>
      </c>
      <c r="E7" s="40"/>
      <c r="F7" s="28">
        <v>21616</v>
      </c>
      <c r="G7" s="50"/>
      <c r="H7" s="8">
        <v>0</v>
      </c>
      <c r="I7" s="40"/>
      <c r="J7" s="8">
        <v>0</v>
      </c>
      <c r="K7" s="40"/>
      <c r="L7" s="8">
        <v>0</v>
      </c>
      <c r="M7" s="40"/>
      <c r="N7" s="35">
        <v>0</v>
      </c>
      <c r="O7" s="44"/>
      <c r="P7" s="8">
        <v>3213</v>
      </c>
      <c r="Q7" s="40"/>
      <c r="R7" s="37">
        <v>343</v>
      </c>
      <c r="S7" s="40"/>
      <c r="T7" s="8">
        <v>0</v>
      </c>
      <c r="U7" s="38"/>
      <c r="V7" s="8">
        <v>219</v>
      </c>
      <c r="W7" s="40"/>
      <c r="X7" s="2"/>
    </row>
    <row r="8" spans="1:24" ht="18" customHeight="1">
      <c r="A8" s="1" t="s">
        <v>31</v>
      </c>
      <c r="B8" s="67" t="s">
        <v>57</v>
      </c>
      <c r="C8" s="9">
        <v>0</v>
      </c>
      <c r="D8" s="8">
        <v>35</v>
      </c>
      <c r="E8" s="8">
        <v>0</v>
      </c>
      <c r="F8" s="28">
        <v>7252</v>
      </c>
      <c r="G8" s="28" t="s">
        <v>49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35">
        <v>30802</v>
      </c>
      <c r="O8" s="36">
        <v>26448</v>
      </c>
      <c r="P8" s="8">
        <v>19744</v>
      </c>
      <c r="Q8" s="8">
        <v>47435.78514999999</v>
      </c>
      <c r="R8" s="37">
        <v>0</v>
      </c>
      <c r="S8" s="8">
        <v>0</v>
      </c>
      <c r="T8" s="8">
        <v>0</v>
      </c>
      <c r="U8" s="8">
        <v>0</v>
      </c>
      <c r="V8" s="8">
        <v>1552</v>
      </c>
      <c r="W8" s="8">
        <v>3481.99</v>
      </c>
      <c r="X8" s="2"/>
    </row>
    <row r="9" spans="1:24" ht="18" customHeight="1">
      <c r="A9" s="1" t="s">
        <v>32</v>
      </c>
      <c r="B9" s="9">
        <v>117595</v>
      </c>
      <c r="C9" s="65">
        <f>C14-C6</f>
        <v>54856</v>
      </c>
      <c r="D9" s="8">
        <v>13397</v>
      </c>
      <c r="E9" s="39">
        <v>5929</v>
      </c>
      <c r="F9" s="28">
        <v>21105</v>
      </c>
      <c r="G9" s="49" t="s">
        <v>50</v>
      </c>
      <c r="H9" s="8">
        <v>0</v>
      </c>
      <c r="I9" s="39">
        <v>0</v>
      </c>
      <c r="J9" s="8">
        <v>14196</v>
      </c>
      <c r="K9" s="39">
        <v>8866</v>
      </c>
      <c r="L9" s="8">
        <f>+L10+L11+L12</f>
        <v>25453</v>
      </c>
      <c r="M9" s="39">
        <v>9246.84774</v>
      </c>
      <c r="N9" s="35">
        <v>95093</v>
      </c>
      <c r="O9" s="43">
        <v>36103</v>
      </c>
      <c r="P9" s="8">
        <f>SUM(P10:P12)</f>
        <v>196015</v>
      </c>
      <c r="Q9" s="39">
        <v>115063.76307000003</v>
      </c>
      <c r="R9" s="37">
        <v>5516</v>
      </c>
      <c r="S9" s="39">
        <v>2671</v>
      </c>
      <c r="T9" s="8">
        <v>101</v>
      </c>
      <c r="U9" s="38">
        <v>0</v>
      </c>
      <c r="V9" s="8">
        <v>38182</v>
      </c>
      <c r="W9" s="39">
        <v>15282.92962</v>
      </c>
      <c r="X9" s="5"/>
    </row>
    <row r="10" spans="1:24" ht="18" customHeight="1">
      <c r="A10" s="1" t="s">
        <v>33</v>
      </c>
      <c r="B10" s="68">
        <v>0</v>
      </c>
      <c r="C10" s="69"/>
      <c r="D10" s="8">
        <v>3141</v>
      </c>
      <c r="E10" s="46"/>
      <c r="F10" s="28"/>
      <c r="G10" s="54"/>
      <c r="H10" s="8">
        <v>0</v>
      </c>
      <c r="I10" s="46"/>
      <c r="J10" s="8">
        <v>0</v>
      </c>
      <c r="K10" s="46"/>
      <c r="L10" s="8">
        <v>0</v>
      </c>
      <c r="M10" s="46"/>
      <c r="N10" s="35">
        <v>22046</v>
      </c>
      <c r="O10" s="48"/>
      <c r="P10" s="8">
        <v>68760</v>
      </c>
      <c r="Q10" s="46"/>
      <c r="R10" s="37">
        <v>1765</v>
      </c>
      <c r="S10" s="46"/>
      <c r="T10" s="8">
        <v>0</v>
      </c>
      <c r="U10" s="38"/>
      <c r="V10" s="8">
        <v>26030</v>
      </c>
      <c r="W10" s="46"/>
      <c r="X10" s="5"/>
    </row>
    <row r="11" spans="1:24" ht="18" customHeight="1">
      <c r="A11" s="1" t="s">
        <v>34</v>
      </c>
      <c r="B11" s="9">
        <v>0</v>
      </c>
      <c r="C11" s="66"/>
      <c r="D11" s="8">
        <v>7761</v>
      </c>
      <c r="E11" s="40"/>
      <c r="F11" s="28">
        <v>18191</v>
      </c>
      <c r="G11" s="50"/>
      <c r="H11" s="8">
        <v>0</v>
      </c>
      <c r="I11" s="40"/>
      <c r="J11" s="8">
        <f>+J9</f>
        <v>14196</v>
      </c>
      <c r="K11" s="40"/>
      <c r="L11" s="8">
        <f>2711+22360</f>
        <v>25071</v>
      </c>
      <c r="M11" s="40"/>
      <c r="N11" s="35">
        <v>64562</v>
      </c>
      <c r="O11" s="44"/>
      <c r="P11" s="8">
        <v>111398</v>
      </c>
      <c r="Q11" s="40"/>
      <c r="R11" s="37">
        <v>3014</v>
      </c>
      <c r="S11" s="40"/>
      <c r="T11" s="8">
        <v>0</v>
      </c>
      <c r="U11" s="38"/>
      <c r="V11" s="8">
        <v>12152</v>
      </c>
      <c r="W11" s="40"/>
      <c r="X11" s="2"/>
    </row>
    <row r="12" spans="1:24" ht="18" customHeight="1">
      <c r="A12" s="1" t="s">
        <v>31</v>
      </c>
      <c r="B12" s="9">
        <f>930+186</f>
        <v>1116</v>
      </c>
      <c r="C12" s="9">
        <v>4512</v>
      </c>
      <c r="D12" s="8">
        <v>2495</v>
      </c>
      <c r="E12" s="8">
        <v>3135</v>
      </c>
      <c r="F12" s="28">
        <v>2914</v>
      </c>
      <c r="G12" s="28" t="s">
        <v>51</v>
      </c>
      <c r="H12" s="8">
        <v>0</v>
      </c>
      <c r="I12" s="8">
        <v>0</v>
      </c>
      <c r="J12" s="8">
        <v>0</v>
      </c>
      <c r="K12" s="8">
        <v>0</v>
      </c>
      <c r="L12" s="8">
        <v>382</v>
      </c>
      <c r="M12" s="8">
        <v>845.9299</v>
      </c>
      <c r="N12" s="35">
        <v>8485</v>
      </c>
      <c r="O12" s="36">
        <v>9744</v>
      </c>
      <c r="P12" s="8">
        <v>15857</v>
      </c>
      <c r="Q12" s="8">
        <v>50117.284340000006</v>
      </c>
      <c r="R12" s="37">
        <v>737</v>
      </c>
      <c r="S12" s="8">
        <v>1102</v>
      </c>
      <c r="T12" s="8">
        <v>101</v>
      </c>
      <c r="U12" s="8">
        <v>193</v>
      </c>
      <c r="V12" s="8">
        <v>1334</v>
      </c>
      <c r="W12" s="8">
        <v>3108.21346</v>
      </c>
      <c r="X12" s="2"/>
    </row>
    <row r="13" spans="1:24" ht="18" customHeight="1">
      <c r="A13" s="1" t="s">
        <v>35</v>
      </c>
      <c r="B13" s="9">
        <v>0</v>
      </c>
      <c r="C13" s="9">
        <v>0</v>
      </c>
      <c r="D13" s="8">
        <v>0</v>
      </c>
      <c r="E13" s="8">
        <v>0</v>
      </c>
      <c r="F13" s="28">
        <v>0</v>
      </c>
      <c r="G13" s="2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35">
        <v>0</v>
      </c>
      <c r="O13" s="36">
        <v>0</v>
      </c>
      <c r="P13" s="8">
        <v>0</v>
      </c>
      <c r="Q13" s="8">
        <v>0</v>
      </c>
      <c r="R13" s="37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2"/>
    </row>
    <row r="14" spans="1:24" ht="18" customHeight="1">
      <c r="A14" s="1" t="s">
        <v>37</v>
      </c>
      <c r="B14" s="9">
        <v>497759</v>
      </c>
      <c r="C14" s="9">
        <v>252807</v>
      </c>
      <c r="D14" s="8">
        <f>SUM(D6+D9)</f>
        <v>75228</v>
      </c>
      <c r="E14" s="8">
        <f>SUM(E6:E12)</f>
        <v>48678</v>
      </c>
      <c r="F14" s="28">
        <v>458903</v>
      </c>
      <c r="G14" s="28" t="s">
        <v>52</v>
      </c>
      <c r="H14" s="8">
        <v>0</v>
      </c>
      <c r="I14" s="8">
        <v>0</v>
      </c>
      <c r="J14" s="8">
        <f>+J9+J6</f>
        <v>104561</v>
      </c>
      <c r="K14" s="8">
        <f>SUM(K6,K9)</f>
        <v>46261</v>
      </c>
      <c r="L14" s="8">
        <f>L6+L9</f>
        <v>39908</v>
      </c>
      <c r="M14" s="8">
        <v>14736.275709999998</v>
      </c>
      <c r="N14" s="35">
        <v>976663</v>
      </c>
      <c r="O14" s="36">
        <v>780334</v>
      </c>
      <c r="P14" s="8">
        <f>+P6+P9</f>
        <v>1732876</v>
      </c>
      <c r="Q14" s="8">
        <v>1206771.7726700003</v>
      </c>
      <c r="R14" s="37">
        <v>45435</v>
      </c>
      <c r="S14" s="8">
        <v>21465</v>
      </c>
      <c r="T14" s="8">
        <v>0</v>
      </c>
      <c r="U14" s="8">
        <v>0</v>
      </c>
      <c r="V14" s="8">
        <v>101518</v>
      </c>
      <c r="W14" s="8">
        <v>46237.92962</v>
      </c>
      <c r="X14" s="2"/>
    </row>
    <row r="15" spans="1:24" ht="19.5" customHeight="1">
      <c r="A15" s="2"/>
      <c r="B15" s="24"/>
      <c r="C15" s="24"/>
      <c r="D15" s="9"/>
      <c r="E15" s="8"/>
      <c r="F15" s="9"/>
      <c r="G15" s="9"/>
      <c r="H15" s="9"/>
      <c r="I15" s="9"/>
      <c r="J15" s="9"/>
      <c r="K15" s="9"/>
      <c r="L15" s="8"/>
      <c r="M15" s="9"/>
      <c r="N15" s="9"/>
      <c r="O15" s="14"/>
      <c r="P15" s="9"/>
      <c r="Q15" s="9"/>
      <c r="R15" s="25"/>
      <c r="S15" s="25"/>
      <c r="T15" s="9"/>
      <c r="U15" s="9"/>
      <c r="V15" s="9"/>
      <c r="W15" s="9"/>
      <c r="X15" s="2"/>
    </row>
    <row r="16" spans="1:23" ht="42.75" customHeight="1">
      <c r="A16" s="3"/>
      <c r="B16" s="51" t="s">
        <v>17</v>
      </c>
      <c r="C16" s="51"/>
      <c r="D16" s="58" t="s">
        <v>25</v>
      </c>
      <c r="E16" s="59"/>
      <c r="F16" s="58" t="s">
        <v>18</v>
      </c>
      <c r="G16" s="59"/>
      <c r="H16" s="58" t="s">
        <v>19</v>
      </c>
      <c r="I16" s="59"/>
      <c r="J16" s="62" t="s">
        <v>20</v>
      </c>
      <c r="K16" s="63"/>
      <c r="L16" s="58" t="s">
        <v>45</v>
      </c>
      <c r="M16" s="59"/>
      <c r="N16" s="58" t="s">
        <v>24</v>
      </c>
      <c r="O16" s="59"/>
      <c r="P16" s="58" t="s">
        <v>43</v>
      </c>
      <c r="Q16" s="59"/>
      <c r="R16" s="38" t="s">
        <v>21</v>
      </c>
      <c r="S16" s="38"/>
      <c r="T16" s="60" t="s">
        <v>23</v>
      </c>
      <c r="U16" s="61"/>
      <c r="V16" s="58" t="s">
        <v>22</v>
      </c>
      <c r="W16" s="59"/>
    </row>
    <row r="17" spans="1:23" ht="45">
      <c r="A17" s="3" t="s">
        <v>38</v>
      </c>
      <c r="B17" s="6" t="s">
        <v>42</v>
      </c>
      <c r="C17" s="6" t="s">
        <v>27</v>
      </c>
      <c r="D17" s="6" t="s">
        <v>42</v>
      </c>
      <c r="E17" s="6" t="s">
        <v>27</v>
      </c>
      <c r="F17" s="6" t="s">
        <v>42</v>
      </c>
      <c r="G17" s="6" t="s">
        <v>27</v>
      </c>
      <c r="H17" s="6" t="s">
        <v>42</v>
      </c>
      <c r="I17" s="6" t="s">
        <v>27</v>
      </c>
      <c r="J17" s="6" t="s">
        <v>42</v>
      </c>
      <c r="K17" s="6" t="s">
        <v>27</v>
      </c>
      <c r="L17" s="6" t="s">
        <v>42</v>
      </c>
      <c r="M17" s="6" t="s">
        <v>27</v>
      </c>
      <c r="N17" s="6" t="s">
        <v>42</v>
      </c>
      <c r="O17" s="15" t="s">
        <v>27</v>
      </c>
      <c r="P17" s="6" t="s">
        <v>42</v>
      </c>
      <c r="Q17" s="6" t="s">
        <v>27</v>
      </c>
      <c r="R17" s="20" t="s">
        <v>3</v>
      </c>
      <c r="S17" s="20" t="s">
        <v>4</v>
      </c>
      <c r="T17" s="6" t="s">
        <v>42</v>
      </c>
      <c r="U17" s="6" t="s">
        <v>27</v>
      </c>
      <c r="V17" s="6" t="s">
        <v>42</v>
      </c>
      <c r="W17" s="6" t="s">
        <v>27</v>
      </c>
    </row>
    <row r="18" spans="1:23" ht="15">
      <c r="A18" s="3" t="s">
        <v>39</v>
      </c>
      <c r="B18" s="8">
        <v>326</v>
      </c>
      <c r="C18" s="8">
        <v>218719</v>
      </c>
      <c r="D18" s="8">
        <v>78</v>
      </c>
      <c r="E18" s="8">
        <v>34732</v>
      </c>
      <c r="F18" s="52" t="s">
        <v>53</v>
      </c>
      <c r="G18" s="52" t="s">
        <v>54</v>
      </c>
      <c r="H18" s="8">
        <v>0</v>
      </c>
      <c r="I18" s="8">
        <v>0</v>
      </c>
      <c r="J18" s="8">
        <v>59</v>
      </c>
      <c r="K18" s="8">
        <v>32114</v>
      </c>
      <c r="L18" s="8">
        <v>17.926</v>
      </c>
      <c r="M18" s="8">
        <v>7265.68134</v>
      </c>
      <c r="N18" s="35">
        <v>1815</v>
      </c>
      <c r="O18" s="36">
        <v>598309</v>
      </c>
      <c r="P18" s="8">
        <v>2889.27</v>
      </c>
      <c r="Q18" s="8">
        <v>947100.7199000005</v>
      </c>
      <c r="R18" s="37">
        <v>46</v>
      </c>
      <c r="S18" s="8">
        <v>17446</v>
      </c>
      <c r="T18" s="8">
        <v>0</v>
      </c>
      <c r="U18" s="8">
        <v>88</v>
      </c>
      <c r="V18" s="8">
        <v>74.145</v>
      </c>
      <c r="W18" s="8">
        <v>29736</v>
      </c>
    </row>
    <row r="19" spans="1:23" ht="15">
      <c r="A19" s="3" t="s">
        <v>40</v>
      </c>
      <c r="B19" s="8">
        <v>1</v>
      </c>
      <c r="C19" s="8">
        <v>1077</v>
      </c>
      <c r="D19" s="8">
        <v>0</v>
      </c>
      <c r="E19" s="8">
        <v>40</v>
      </c>
      <c r="F19" s="53"/>
      <c r="G19" s="53"/>
      <c r="H19" s="8">
        <v>0</v>
      </c>
      <c r="I19" s="8">
        <v>0</v>
      </c>
      <c r="J19" s="8">
        <v>0</v>
      </c>
      <c r="K19" s="8">
        <v>0</v>
      </c>
      <c r="L19" s="33">
        <v>0</v>
      </c>
      <c r="M19" s="33">
        <v>0</v>
      </c>
      <c r="N19" s="35">
        <v>1</v>
      </c>
      <c r="O19" s="36">
        <v>800</v>
      </c>
      <c r="P19" s="8">
        <v>15.907</v>
      </c>
      <c r="Q19" s="8">
        <v>4474.85178</v>
      </c>
      <c r="R19" s="37">
        <v>0</v>
      </c>
      <c r="S19" s="8">
        <v>0</v>
      </c>
      <c r="T19" s="8">
        <v>0</v>
      </c>
      <c r="U19" s="8">
        <v>0</v>
      </c>
      <c r="V19" s="8">
        <v>0.043</v>
      </c>
      <c r="W19" s="8">
        <v>93.104</v>
      </c>
    </row>
    <row r="20" spans="1:23" ht="15">
      <c r="A20" s="3" t="s">
        <v>41</v>
      </c>
      <c r="B20" s="8">
        <v>443</v>
      </c>
      <c r="C20" s="8">
        <v>33011</v>
      </c>
      <c r="D20" s="8">
        <v>176</v>
      </c>
      <c r="E20" s="8">
        <v>13906</v>
      </c>
      <c r="F20" s="34" t="s">
        <v>55</v>
      </c>
      <c r="G20" s="34" t="s">
        <v>56</v>
      </c>
      <c r="H20" s="8">
        <v>0</v>
      </c>
      <c r="I20" s="8">
        <v>0</v>
      </c>
      <c r="J20" s="8">
        <v>167</v>
      </c>
      <c r="K20" s="8">
        <v>14147</v>
      </c>
      <c r="L20" s="8">
        <v>83.747</v>
      </c>
      <c r="M20" s="8">
        <v>7470.59437</v>
      </c>
      <c r="N20" s="35">
        <v>3075</v>
      </c>
      <c r="O20" s="36">
        <v>181225</v>
      </c>
      <c r="P20" s="8">
        <v>4512.495</v>
      </c>
      <c r="Q20" s="8">
        <v>255196.2009899999</v>
      </c>
      <c r="R20" s="37">
        <v>67</v>
      </c>
      <c r="S20" s="8">
        <v>4019</v>
      </c>
      <c r="T20" s="8">
        <v>0</v>
      </c>
      <c r="U20" s="8">
        <v>105</v>
      </c>
      <c r="V20" s="8">
        <v>125.482</v>
      </c>
      <c r="W20" s="8">
        <v>16409</v>
      </c>
    </row>
    <row r="21" spans="1:23" ht="15">
      <c r="A21" s="3" t="s">
        <v>37</v>
      </c>
      <c r="B21" s="8">
        <v>769</v>
      </c>
      <c r="C21" s="8">
        <v>252807</v>
      </c>
      <c r="D21" s="8">
        <f>SUM(D18:D20)</f>
        <v>254</v>
      </c>
      <c r="E21" s="8">
        <f>SUM(E18:E20)</f>
        <v>48678</v>
      </c>
      <c r="F21" s="34">
        <v>2257</v>
      </c>
      <c r="G21" s="34" t="s">
        <v>52</v>
      </c>
      <c r="H21" s="8">
        <v>0</v>
      </c>
      <c r="I21" s="8">
        <v>0</v>
      </c>
      <c r="J21" s="8">
        <f>SUM(J18:J20)</f>
        <v>226</v>
      </c>
      <c r="K21" s="8">
        <f>SUM(K18:K20)</f>
        <v>46261</v>
      </c>
      <c r="L21" s="8">
        <v>101.673</v>
      </c>
      <c r="M21" s="8">
        <v>14736.27571</v>
      </c>
      <c r="N21" s="35">
        <v>4891</v>
      </c>
      <c r="O21" s="36">
        <v>780334</v>
      </c>
      <c r="P21" s="8">
        <f>SUM(P18:P20)</f>
        <v>7417.6720000000005</v>
      </c>
      <c r="Q21" s="8">
        <f>SUM(Q18:Q20)</f>
        <v>1206771.7726700003</v>
      </c>
      <c r="R21" s="37">
        <v>112</v>
      </c>
      <c r="S21" s="8">
        <v>21465</v>
      </c>
      <c r="T21" s="8">
        <v>0</v>
      </c>
      <c r="U21" s="8">
        <v>193</v>
      </c>
      <c r="V21" s="8">
        <v>199.67000000000002</v>
      </c>
      <c r="W21" s="8">
        <v>46238.104</v>
      </c>
    </row>
  </sheetData>
  <sheetProtection/>
  <mergeCells count="47">
    <mergeCell ref="Q6:Q7"/>
    <mergeCell ref="M9:M11"/>
    <mergeCell ref="Q9:Q11"/>
    <mergeCell ref="A3:U3"/>
    <mergeCell ref="R4:S4"/>
    <mergeCell ref="T4:U4"/>
    <mergeCell ref="C6:C7"/>
    <mergeCell ref="E6:E7"/>
    <mergeCell ref="B4:C4"/>
    <mergeCell ref="M6:M7"/>
    <mergeCell ref="P4:Q4"/>
    <mergeCell ref="F4:G4"/>
    <mergeCell ref="H4:I4"/>
    <mergeCell ref="B16:C16"/>
    <mergeCell ref="J4:K4"/>
    <mergeCell ref="L4:M4"/>
    <mergeCell ref="D16:E16"/>
    <mergeCell ref="F16:G16"/>
    <mergeCell ref="K9:K11"/>
    <mergeCell ref="C9:C11"/>
    <mergeCell ref="K6:K7"/>
    <mergeCell ref="H16:I16"/>
    <mergeCell ref="D4:E4"/>
    <mergeCell ref="F18:F19"/>
    <mergeCell ref="G18:G19"/>
    <mergeCell ref="G6:G7"/>
    <mergeCell ref="I6:I7"/>
    <mergeCell ref="G9:G11"/>
    <mergeCell ref="I9:I11"/>
    <mergeCell ref="E9:E11"/>
    <mergeCell ref="L16:M16"/>
    <mergeCell ref="J16:K16"/>
    <mergeCell ref="W6:W7"/>
    <mergeCell ref="V4:W4"/>
    <mergeCell ref="N4:O4"/>
    <mergeCell ref="U6:U7"/>
    <mergeCell ref="O6:O7"/>
    <mergeCell ref="S6:S7"/>
    <mergeCell ref="S9:S11"/>
    <mergeCell ref="U9:U11"/>
    <mergeCell ref="W9:W11"/>
    <mergeCell ref="O9:O11"/>
    <mergeCell ref="V16:W16"/>
    <mergeCell ref="N16:O16"/>
    <mergeCell ref="P16:Q16"/>
    <mergeCell ref="R16:S16"/>
    <mergeCell ref="T16:U16"/>
  </mergeCells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 </cp:lastModifiedBy>
  <cp:lastPrinted>2009-01-28T06:49:08Z</cp:lastPrinted>
  <dcterms:created xsi:type="dcterms:W3CDTF">2006-01-23T08:29:20Z</dcterms:created>
  <dcterms:modified xsi:type="dcterms:W3CDTF">2011-07-05T08:08:32Z</dcterms:modified>
  <cp:category/>
  <cp:version/>
  <cp:contentType/>
  <cp:contentStatus/>
</cp:coreProperties>
</file>