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<sst xmlns="http://schemas.openxmlformats.org/spreadsheetml/2006/main" count="190" uniqueCount="59">
  <si>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</si>
  <si>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</si>
  <si>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</si>
  <si>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</si>
  <si>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</si>
  <si>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</si>
  <si>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</si>
  <si>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</si>
  <si>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</si>
  <si>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</si>
  <si>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</si>
  <si>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</si>
  <si>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</si>
  <si>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</si>
  <si>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</si>
  <si>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</si>
  <si>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</si>
  <si>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AB bankas „Snoras“</t>
  </si>
  <si>
    <t>AB DnB NORD bankas</t>
  </si>
  <si>
    <t>UAB Medicinos bankas</t>
  </si>
  <si>
    <t>Nordea Bank Finland Plc Lietuvos skyrius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</si>
  <si>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</si>
  <si>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</si>
  <si>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</si>
  <si>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</si>
  <si>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</si>
  <si>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</si>
  <si>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</si>
  <si>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Card type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</si>
  <si>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</si>
  <si>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</si>
  <si>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</si>
  <si>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</si>
  <si>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</si>
  <si>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</si>
  <si>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</si>
  <si>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</si>
  <si>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</si>
  <si>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</si>
  <si>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</si>
  <si>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</si>
  <si>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</si>
  <si>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</si>
  <si>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Ab "Swedbank"</t>
  </si>
  <si>
    <t>"Swedbank", AB</t>
  </si>
  <si>
    <t>AB "Citadele" bankas</t>
  </si>
  <si>
    <t>2011 m. sausio mėn. pab.</t>
  </si>
  <si>
    <t>January, 2011 (number - end of period)</t>
  </si>
  <si>
    <t>351224</t>
  </si>
  <si>
    <t>23136</t>
  </si>
  <si>
    <t>19316</t>
  </si>
  <si>
    <t>7259</t>
  </si>
  <si>
    <t>370540</t>
  </si>
  <si>
    <t>604</t>
  </si>
  <si>
    <t>213681</t>
  </si>
  <si>
    <t>1242</t>
  </si>
  <si>
    <t>156859</t>
  </si>
  <si>
    <t>0</t>
  </si>
  <si>
    <t>n/a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</si>
</sst>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</numFmts>
  <fonts count="40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3" fontId="4" fillId="33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57" applyNumberFormat="1" applyFont="1" applyFill="1" applyBorder="1" applyAlignment="1">
      <alignment horizontal="center" vertical="center"/>
      <protection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/>
    </xf>
    <xf numFmtId="3" fontId="4" fillId="33" borderId="11" xfId="60" applyNumberFormat="1" applyFont="1" applyFill="1" applyBorder="1" applyAlignment="1">
      <alignment horizontal="center" vertical="center"/>
      <protection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3" fontId="4" fillId="33" borderId="13" xfId="0" applyNumberFormat="1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 shrinkToFit="1"/>
    </xf>
    <xf numFmtId="3" fontId="4" fillId="0" borderId="11" xfId="57" applyNumberFormat="1" applyFont="1" applyFill="1" applyBorder="1" applyAlignment="1">
      <alignment horizontal="center" vertical="center"/>
      <protection/>
    </xf>
    <xf numFmtId="3" fontId="4" fillId="0" borderId="13" xfId="57" applyNumberFormat="1" applyFont="1" applyFill="1" applyBorder="1" applyAlignment="1">
      <alignment horizontal="center" vertical="center"/>
      <protection/>
    </xf>
    <xf numFmtId="3" fontId="4" fillId="0" borderId="11" xfId="42" applyNumberFormat="1" applyFont="1" applyFill="1" applyBorder="1" applyAlignment="1">
      <alignment horizontal="center"/>
    </xf>
    <xf numFmtId="3" fontId="4" fillId="0" borderId="16" xfId="42" applyNumberFormat="1" applyFont="1" applyFill="1" applyBorder="1" applyAlignment="1">
      <alignment horizontal="center" vertical="center"/>
    </xf>
    <xf numFmtId="3" fontId="4" fillId="0" borderId="15" xfId="57" applyNumberFormat="1" applyFont="1" applyFill="1" applyBorder="1" applyAlignment="1">
      <alignment horizontal="center" vertical="center"/>
      <protection/>
    </xf>
    <xf numFmtId="3" fontId="4" fillId="0" borderId="17" xfId="42" applyNumberFormat="1" applyFont="1" applyFill="1" applyBorder="1" applyAlignment="1">
      <alignment horizontal="center" vertical="center"/>
    </xf>
    <xf numFmtId="3" fontId="4" fillId="0" borderId="10" xfId="42" applyNumberFormat="1" applyFont="1" applyFill="1" applyBorder="1" applyAlignment="1">
      <alignment horizontal="center"/>
    </xf>
    <xf numFmtId="3" fontId="4" fillId="0" borderId="14" xfId="57" applyNumberFormat="1" applyFont="1" applyFill="1" applyBorder="1" applyAlignment="1">
      <alignment horizontal="center" vertical="center"/>
      <protection/>
    </xf>
    <xf numFmtId="3" fontId="4" fillId="0" borderId="18" xfId="42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zoomScale="90" zoomScaleNormal="90" zoomScaleSheetLayoutView="100" zoomScalePageLayoutView="0" workbookViewId="0" topLeftCell="A1">
      <selection activeCell="B18" sqref="B18:W21"/>
    </sheetView>
  </sheetViews>
  <sheetFormatPr defaultColWidth="9.140625" defaultRowHeight="12.75"/>
  <cols>
    <col min="1" max="1" width="39.00390625" style="12" customWidth="1"/>
    <col min="2" max="23" width="24.140625" style="12" customWidth="1"/>
    <col min="24" max="16384" width="9.140625" style="12" customWidth="1"/>
  </cols>
  <sheetData>
    <row r="1" spans="1:23" ht="15.75">
      <c r="A1" s="52" t="s">
        <v>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15.75">
      <c r="A2" s="52" t="s">
        <v>46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1" ht="10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3" ht="42.75" customHeight="1">
      <c r="A4" s="20"/>
      <c r="B4" s="49" t="s">
        <v>17</v>
      </c>
      <c r="C4" s="49"/>
      <c r="D4" s="46" t="s">
        <v>25</v>
      </c>
      <c r="E4" s="46"/>
      <c r="F4" s="46" t="s">
        <v>18</v>
      </c>
      <c r="G4" s="46"/>
      <c r="H4" s="46" t="s">
        <v>19</v>
      </c>
      <c r="I4" s="46"/>
      <c r="J4" s="49" t="s">
        <v>20</v>
      </c>
      <c r="K4" s="49"/>
      <c r="L4" s="46" t="s">
        <v>45</v>
      </c>
      <c r="M4" s="46"/>
      <c r="N4" s="46" t="s">
        <v>24</v>
      </c>
      <c r="O4" s="46"/>
      <c r="P4" s="50" t="s">
        <v>44</v>
      </c>
      <c r="Q4" s="50"/>
      <c r="R4" s="46" t="s">
        <v>21</v>
      </c>
      <c r="S4" s="46"/>
      <c r="T4" s="54" t="s">
        <v>23</v>
      </c>
      <c r="U4" s="54"/>
      <c r="V4" s="46" t="s">
        <v>22</v>
      </c>
      <c r="W4" s="46"/>
    </row>
    <row r="5" spans="1:23" ht="15">
      <c r="A5" s="20" t="s">
        <v>10</v>
      </c>
      <c r="B5" s="8" t="s">
        <v>9</v>
      </c>
      <c r="C5" s="21" t="s">
        <v>4</v>
      </c>
      <c r="D5" s="8" t="s">
        <v>9</v>
      </c>
      <c r="E5" s="21" t="s">
        <v>4</v>
      </c>
      <c r="F5" s="8" t="s">
        <v>9</v>
      </c>
      <c r="G5" s="21" t="s">
        <v>4</v>
      </c>
      <c r="H5" s="8" t="s">
        <v>9</v>
      </c>
      <c r="I5" s="21" t="s">
        <v>4</v>
      </c>
      <c r="J5" s="8" t="s">
        <v>9</v>
      </c>
      <c r="K5" s="21" t="s">
        <v>4</v>
      </c>
      <c r="L5" s="17" t="s">
        <v>9</v>
      </c>
      <c r="M5" s="30" t="s">
        <v>4</v>
      </c>
      <c r="N5" s="8" t="s">
        <v>9</v>
      </c>
      <c r="O5" s="21" t="s">
        <v>4</v>
      </c>
      <c r="P5" s="8" t="s">
        <v>9</v>
      </c>
      <c r="Q5" s="21" t="s">
        <v>4</v>
      </c>
      <c r="R5" s="8" t="s">
        <v>9</v>
      </c>
      <c r="S5" s="21" t="s">
        <v>4</v>
      </c>
      <c r="T5" s="8" t="s">
        <v>9</v>
      </c>
      <c r="U5" s="21" t="s">
        <v>4</v>
      </c>
      <c r="V5" s="8" t="s">
        <v>9</v>
      </c>
      <c r="W5" s="21" t="s">
        <v>4</v>
      </c>
    </row>
    <row r="6" spans="1:27" s="13" customFormat="1" ht="18" customHeight="1">
      <c r="A6" s="22" t="s">
        <v>11</v>
      </c>
      <c r="B6" s="8">
        <f>B14-B9</f>
        <v>391501</v>
      </c>
      <c r="C6" s="33">
        <v>134310</v>
      </c>
      <c r="D6" s="8">
        <v>77989</v>
      </c>
      <c r="E6" s="33">
        <v>35105</v>
      </c>
      <c r="F6" s="55">
        <v>429400</v>
      </c>
      <c r="G6" s="56" t="s">
        <v>48</v>
      </c>
      <c r="H6" s="8">
        <v>0</v>
      </c>
      <c r="I6" s="33">
        <v>0</v>
      </c>
      <c r="J6" s="8">
        <v>87214</v>
      </c>
      <c r="K6" s="33">
        <v>27121</v>
      </c>
      <c r="L6" s="17">
        <v>17394</v>
      </c>
      <c r="M6" s="44">
        <v>6716.51946</v>
      </c>
      <c r="N6" s="57">
        <v>1107138</v>
      </c>
      <c r="O6" s="58">
        <v>966359</v>
      </c>
      <c r="P6" s="8">
        <v>1512356</v>
      </c>
      <c r="Q6" s="8">
        <v>884495.9603800008</v>
      </c>
      <c r="R6" s="23">
        <v>36894</v>
      </c>
      <c r="S6" s="33">
        <v>15186</v>
      </c>
      <c r="T6" s="8">
        <v>0</v>
      </c>
      <c r="U6" s="38">
        <v>0</v>
      </c>
      <c r="V6" s="8">
        <v>69344</v>
      </c>
      <c r="W6" s="33">
        <v>23598</v>
      </c>
      <c r="X6" s="19"/>
      <c r="Y6" s="19"/>
      <c r="Z6" s="19"/>
      <c r="AA6" s="19"/>
    </row>
    <row r="7" spans="1:27" s="13" customFormat="1" ht="18" customHeight="1">
      <c r="A7" s="22" t="s">
        <v>12</v>
      </c>
      <c r="B7" s="8">
        <v>216911</v>
      </c>
      <c r="C7" s="35"/>
      <c r="D7" s="8">
        <v>128</v>
      </c>
      <c r="E7" s="35"/>
      <c r="F7" s="55">
        <v>19333</v>
      </c>
      <c r="G7" s="59"/>
      <c r="H7" s="8">
        <v>0</v>
      </c>
      <c r="I7" s="35"/>
      <c r="J7" s="8">
        <v>0</v>
      </c>
      <c r="K7" s="35"/>
      <c r="L7" s="17">
        <v>0</v>
      </c>
      <c r="M7" s="45"/>
      <c r="N7" s="17">
        <v>0</v>
      </c>
      <c r="O7" s="60"/>
      <c r="P7" s="8">
        <v>3900</v>
      </c>
      <c r="Q7" s="8" t="s">
        <v>58</v>
      </c>
      <c r="R7" s="23">
        <v>357</v>
      </c>
      <c r="S7" s="35"/>
      <c r="T7" s="8">
        <v>0</v>
      </c>
      <c r="U7" s="38"/>
      <c r="V7" s="8">
        <v>251</v>
      </c>
      <c r="W7" s="35"/>
      <c r="X7" s="19"/>
      <c r="Y7" s="19"/>
      <c r="Z7" s="19"/>
      <c r="AA7" s="19"/>
    </row>
    <row r="8" spans="1:27" s="13" customFormat="1" ht="18" customHeight="1">
      <c r="A8" s="22" t="s">
        <v>13</v>
      </c>
      <c r="B8" s="8" t="s">
        <v>57</v>
      </c>
      <c r="C8" s="8">
        <v>0</v>
      </c>
      <c r="D8" s="8">
        <v>35</v>
      </c>
      <c r="E8" s="8">
        <v>0</v>
      </c>
      <c r="F8" s="55">
        <v>6719</v>
      </c>
      <c r="G8" s="55" t="s">
        <v>49</v>
      </c>
      <c r="H8" s="8">
        <v>0</v>
      </c>
      <c r="I8" s="8">
        <v>0</v>
      </c>
      <c r="J8" s="8">
        <v>0</v>
      </c>
      <c r="K8" s="8">
        <v>0</v>
      </c>
      <c r="L8" s="17">
        <v>0</v>
      </c>
      <c r="M8" s="17">
        <v>0</v>
      </c>
      <c r="N8" s="57">
        <v>31709</v>
      </c>
      <c r="O8" s="61">
        <v>33593</v>
      </c>
      <c r="P8" s="8">
        <v>18878</v>
      </c>
      <c r="Q8" s="8">
        <v>38527.42908999999</v>
      </c>
      <c r="R8" s="23">
        <v>0</v>
      </c>
      <c r="S8" s="8">
        <v>0</v>
      </c>
      <c r="T8" s="8">
        <v>0</v>
      </c>
      <c r="U8" s="8">
        <v>0</v>
      </c>
      <c r="V8" s="8">
        <v>1417</v>
      </c>
      <c r="W8" s="8">
        <v>1923</v>
      </c>
      <c r="X8" s="19"/>
      <c r="Y8" s="19"/>
      <c r="Z8" s="19"/>
      <c r="AA8" s="19"/>
    </row>
    <row r="9" spans="1:27" s="13" customFormat="1" ht="18" customHeight="1">
      <c r="A9" s="24" t="s">
        <v>14</v>
      </c>
      <c r="B9" s="8">
        <v>107496</v>
      </c>
      <c r="C9" s="33">
        <f>C14-C6</f>
        <v>44621</v>
      </c>
      <c r="D9" s="8">
        <f>SUM(D10:D12)</f>
        <v>16988</v>
      </c>
      <c r="E9" s="33">
        <v>5350</v>
      </c>
      <c r="F9" s="55">
        <v>18932</v>
      </c>
      <c r="G9" s="56" t="s">
        <v>50</v>
      </c>
      <c r="H9" s="8">
        <v>0</v>
      </c>
      <c r="I9" s="33">
        <v>0</v>
      </c>
      <c r="J9" s="8">
        <v>13625</v>
      </c>
      <c r="K9" s="33">
        <v>7478</v>
      </c>
      <c r="L9" s="17">
        <f>+L10+L11+L12</f>
        <v>29017</v>
      </c>
      <c r="M9" s="17">
        <f>+M11+M12</f>
        <v>10238.01138</v>
      </c>
      <c r="N9" s="57">
        <v>121129</v>
      </c>
      <c r="O9" s="58">
        <v>79453</v>
      </c>
      <c r="P9" s="8">
        <f>SUM(P10:P12)</f>
        <v>206420</v>
      </c>
      <c r="Q9" s="8">
        <f>SUM(Q10:Q12)</f>
        <v>92305.77924000003</v>
      </c>
      <c r="R9" s="23">
        <v>5727</v>
      </c>
      <c r="S9" s="33">
        <v>1917</v>
      </c>
      <c r="T9" s="8">
        <v>99</v>
      </c>
      <c r="U9" s="38">
        <v>197</v>
      </c>
      <c r="V9" s="8">
        <v>41208</v>
      </c>
      <c r="W9" s="33">
        <v>13646</v>
      </c>
      <c r="X9" s="19"/>
      <c r="Y9" s="19"/>
      <c r="Z9" s="19"/>
      <c r="AA9" s="19"/>
    </row>
    <row r="10" spans="1:27" s="13" customFormat="1" ht="18" customHeight="1">
      <c r="A10" s="24" t="s">
        <v>16</v>
      </c>
      <c r="B10" s="8">
        <v>0</v>
      </c>
      <c r="C10" s="34"/>
      <c r="D10" s="8">
        <v>4004</v>
      </c>
      <c r="E10" s="34"/>
      <c r="F10" s="55">
        <v>0</v>
      </c>
      <c r="G10" s="62"/>
      <c r="H10" s="8">
        <v>0</v>
      </c>
      <c r="I10" s="34"/>
      <c r="J10" s="8">
        <v>0</v>
      </c>
      <c r="K10" s="34"/>
      <c r="L10" s="17">
        <v>0</v>
      </c>
      <c r="M10" s="17">
        <v>0</v>
      </c>
      <c r="N10" s="57">
        <v>28812</v>
      </c>
      <c r="O10" s="63"/>
      <c r="P10" s="8">
        <v>80145</v>
      </c>
      <c r="Q10" s="8">
        <v>7350.858899999999</v>
      </c>
      <c r="R10" s="23">
        <v>2018</v>
      </c>
      <c r="S10" s="34"/>
      <c r="T10" s="8">
        <v>0</v>
      </c>
      <c r="U10" s="38"/>
      <c r="V10" s="8">
        <v>30264</v>
      </c>
      <c r="W10" s="34"/>
      <c r="X10" s="19"/>
      <c r="Y10" s="19"/>
      <c r="Z10" s="19"/>
      <c r="AA10" s="19"/>
    </row>
    <row r="11" spans="1:27" s="13" customFormat="1" ht="18" customHeight="1">
      <c r="A11" s="22" t="s">
        <v>15</v>
      </c>
      <c r="B11" s="8">
        <v>0</v>
      </c>
      <c r="C11" s="35"/>
      <c r="D11" s="8">
        <v>9254</v>
      </c>
      <c r="E11" s="35"/>
      <c r="F11" s="55">
        <v>16140</v>
      </c>
      <c r="G11" s="59"/>
      <c r="H11" s="8">
        <v>0</v>
      </c>
      <c r="I11" s="35"/>
      <c r="J11" s="8">
        <f>+J9</f>
        <v>13625</v>
      </c>
      <c r="K11" s="35"/>
      <c r="L11" s="17">
        <v>28720</v>
      </c>
      <c r="M11" s="17">
        <v>9204.11742</v>
      </c>
      <c r="N11" s="57">
        <v>78624</v>
      </c>
      <c r="O11" s="60"/>
      <c r="P11" s="8">
        <v>110787</v>
      </c>
      <c r="Q11" s="8">
        <v>47172.196470000024</v>
      </c>
      <c r="R11" s="23">
        <v>3034</v>
      </c>
      <c r="S11" s="35"/>
      <c r="T11" s="8">
        <v>0</v>
      </c>
      <c r="U11" s="38"/>
      <c r="V11" s="8">
        <v>9567</v>
      </c>
      <c r="W11" s="35"/>
      <c r="X11" s="19"/>
      <c r="Y11" s="19"/>
      <c r="Z11" s="19"/>
      <c r="AA11" s="19"/>
    </row>
    <row r="12" spans="1:27" s="13" customFormat="1" ht="18" customHeight="1">
      <c r="A12" s="22" t="s">
        <v>13</v>
      </c>
      <c r="B12" s="8">
        <v>1041</v>
      </c>
      <c r="C12" s="8">
        <v>4377</v>
      </c>
      <c r="D12" s="8">
        <v>3730</v>
      </c>
      <c r="E12" s="8">
        <v>1749</v>
      </c>
      <c r="F12" s="55">
        <v>2792</v>
      </c>
      <c r="G12" s="55" t="s">
        <v>51</v>
      </c>
      <c r="H12" s="8">
        <v>0</v>
      </c>
      <c r="I12" s="8">
        <v>0</v>
      </c>
      <c r="J12" s="8">
        <v>0</v>
      </c>
      <c r="K12" s="8">
        <v>0</v>
      </c>
      <c r="L12" s="17">
        <v>297</v>
      </c>
      <c r="M12" s="17">
        <v>1033.89396</v>
      </c>
      <c r="N12" s="57">
        <v>13693</v>
      </c>
      <c r="O12" s="61">
        <v>9744</v>
      </c>
      <c r="P12" s="8">
        <v>15488</v>
      </c>
      <c r="Q12" s="8">
        <v>37782.72387</v>
      </c>
      <c r="R12" s="23">
        <v>675</v>
      </c>
      <c r="S12" s="8">
        <v>758</v>
      </c>
      <c r="T12" s="8">
        <v>99</v>
      </c>
      <c r="U12" s="8">
        <v>197</v>
      </c>
      <c r="V12" s="8">
        <v>1377</v>
      </c>
      <c r="W12" s="8">
        <v>2171</v>
      </c>
      <c r="X12" s="19"/>
      <c r="Y12" s="19"/>
      <c r="Z12" s="19"/>
      <c r="AA12" s="19"/>
    </row>
    <row r="13" spans="1:27" s="13" customFormat="1" ht="18" customHeight="1">
      <c r="A13" s="22" t="s">
        <v>2</v>
      </c>
      <c r="B13" s="8">
        <v>0</v>
      </c>
      <c r="C13" s="8">
        <v>0</v>
      </c>
      <c r="D13" s="8"/>
      <c r="E13" s="8"/>
      <c r="F13" s="55"/>
      <c r="G13" s="55"/>
      <c r="H13" s="8">
        <v>0</v>
      </c>
      <c r="I13" s="8">
        <v>0</v>
      </c>
      <c r="J13" s="8">
        <v>0</v>
      </c>
      <c r="K13" s="8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23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19"/>
      <c r="Y13" s="19"/>
      <c r="Z13" s="19"/>
      <c r="AA13" s="19"/>
    </row>
    <row r="14" spans="1:27" s="13" customFormat="1" ht="18" customHeight="1">
      <c r="A14" s="22" t="s">
        <v>0</v>
      </c>
      <c r="B14" s="8">
        <v>498997</v>
      </c>
      <c r="C14" s="8">
        <v>178931</v>
      </c>
      <c r="D14" s="8">
        <f>SUM(D6+D9)</f>
        <v>94977</v>
      </c>
      <c r="E14" s="8">
        <f>SUM(E6:E12)</f>
        <v>42204</v>
      </c>
      <c r="F14" s="55">
        <v>448332</v>
      </c>
      <c r="G14" s="55" t="s">
        <v>52</v>
      </c>
      <c r="H14" s="8">
        <v>0</v>
      </c>
      <c r="I14" s="8">
        <v>0</v>
      </c>
      <c r="J14" s="8">
        <f>+J9+J6</f>
        <v>100839</v>
      </c>
      <c r="K14" s="8">
        <f>SUM(K6,K9)</f>
        <v>34599</v>
      </c>
      <c r="L14" s="17">
        <f>L6+L9</f>
        <v>46411</v>
      </c>
      <c r="M14" s="17">
        <f>M6+M9</f>
        <v>16954.53084</v>
      </c>
      <c r="N14" s="57">
        <v>1228267</v>
      </c>
      <c r="O14" s="61">
        <v>1045812</v>
      </c>
      <c r="P14" s="8">
        <f>+P6+P9</f>
        <v>1718776</v>
      </c>
      <c r="Q14" s="8">
        <f>+Q6+Q9</f>
        <v>976801.7396200008</v>
      </c>
      <c r="R14" s="23">
        <v>42621</v>
      </c>
      <c r="S14" s="8">
        <v>17102</v>
      </c>
      <c r="T14" s="8">
        <v>0</v>
      </c>
      <c r="U14" s="8">
        <v>0</v>
      </c>
      <c r="V14" s="8">
        <v>110552</v>
      </c>
      <c r="W14" s="8">
        <v>37244</v>
      </c>
      <c r="X14" s="19"/>
      <c r="Y14" s="19"/>
      <c r="Z14" s="19"/>
      <c r="AA14" s="19"/>
    </row>
    <row r="15" spans="1:27" s="13" customFormat="1" ht="19.5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31"/>
      <c r="M15" s="31"/>
      <c r="N15" s="26"/>
      <c r="O15" s="26"/>
      <c r="P15" s="26"/>
      <c r="Q15" s="26"/>
      <c r="R15" s="27"/>
      <c r="S15" s="27"/>
      <c r="T15" s="26"/>
      <c r="U15" s="26"/>
      <c r="V15" s="26"/>
      <c r="W15" s="26"/>
      <c r="X15" s="19"/>
      <c r="Y15" s="19"/>
      <c r="Z15" s="19"/>
      <c r="AA15" s="19"/>
    </row>
    <row r="16" spans="1:27" s="13" customFormat="1" ht="42.75" customHeight="1">
      <c r="A16" s="22"/>
      <c r="B16" s="51" t="s">
        <v>17</v>
      </c>
      <c r="C16" s="51"/>
      <c r="D16" s="38" t="s">
        <v>25</v>
      </c>
      <c r="E16" s="38"/>
      <c r="F16" s="38" t="s">
        <v>18</v>
      </c>
      <c r="G16" s="38"/>
      <c r="H16" s="38" t="s">
        <v>19</v>
      </c>
      <c r="I16" s="38"/>
      <c r="J16" s="51" t="s">
        <v>20</v>
      </c>
      <c r="K16" s="51"/>
      <c r="L16" s="47" t="s">
        <v>45</v>
      </c>
      <c r="M16" s="47"/>
      <c r="N16" s="38" t="s">
        <v>24</v>
      </c>
      <c r="O16" s="38"/>
      <c r="P16" s="38" t="s">
        <v>44</v>
      </c>
      <c r="Q16" s="38"/>
      <c r="R16" s="38" t="s">
        <v>21</v>
      </c>
      <c r="S16" s="38"/>
      <c r="T16" s="48" t="s">
        <v>23</v>
      </c>
      <c r="U16" s="48"/>
      <c r="V16" s="38" t="s">
        <v>22</v>
      </c>
      <c r="W16" s="38"/>
      <c r="X16" s="19"/>
      <c r="Y16" s="19"/>
      <c r="Z16" s="19"/>
      <c r="AA16" s="19"/>
    </row>
    <row r="17" spans="1:27" s="13" customFormat="1" ht="30">
      <c r="A17" s="22" t="s">
        <v>8</v>
      </c>
      <c r="B17" s="21" t="s">
        <v>3</v>
      </c>
      <c r="C17" s="21" t="s">
        <v>4</v>
      </c>
      <c r="D17" s="21" t="s">
        <v>3</v>
      </c>
      <c r="E17" s="21" t="s">
        <v>4</v>
      </c>
      <c r="F17" s="21" t="s">
        <v>3</v>
      </c>
      <c r="G17" s="21" t="s">
        <v>4</v>
      </c>
      <c r="H17" s="21" t="s">
        <v>3</v>
      </c>
      <c r="I17" s="21" t="s">
        <v>4</v>
      </c>
      <c r="J17" s="21" t="s">
        <v>3</v>
      </c>
      <c r="K17" s="21" t="s">
        <v>4</v>
      </c>
      <c r="L17" s="30" t="s">
        <v>3</v>
      </c>
      <c r="M17" s="30" t="s">
        <v>4</v>
      </c>
      <c r="N17" s="21" t="s">
        <v>3</v>
      </c>
      <c r="O17" s="21" t="s">
        <v>4</v>
      </c>
      <c r="P17" s="21" t="s">
        <v>3</v>
      </c>
      <c r="Q17" s="21" t="s">
        <v>4</v>
      </c>
      <c r="R17" s="21" t="s">
        <v>3</v>
      </c>
      <c r="S17" s="21" t="s">
        <v>4</v>
      </c>
      <c r="T17" s="21" t="s">
        <v>3</v>
      </c>
      <c r="U17" s="21" t="s">
        <v>4</v>
      </c>
      <c r="V17" s="21" t="s">
        <v>3</v>
      </c>
      <c r="W17" s="21" t="s">
        <v>4</v>
      </c>
      <c r="X17" s="19"/>
      <c r="Y17" s="19"/>
      <c r="Z17" s="19"/>
      <c r="AA17" s="19"/>
    </row>
    <row r="18" spans="1:27" s="13" customFormat="1" ht="15">
      <c r="A18" s="22" t="s">
        <v>5</v>
      </c>
      <c r="B18" s="8">
        <v>264</v>
      </c>
      <c r="C18" s="8">
        <v>146133</v>
      </c>
      <c r="D18" s="8">
        <v>67</v>
      </c>
      <c r="E18" s="8">
        <v>28933</v>
      </c>
      <c r="F18" s="56" t="s">
        <v>53</v>
      </c>
      <c r="G18" s="56" t="s">
        <v>54</v>
      </c>
      <c r="H18" s="8">
        <v>0</v>
      </c>
      <c r="I18" s="8">
        <v>0</v>
      </c>
      <c r="J18" s="8">
        <v>46</v>
      </c>
      <c r="K18" s="8">
        <v>23399</v>
      </c>
      <c r="L18" s="17">
        <f>19.244-L19</f>
        <v>19.244</v>
      </c>
      <c r="M18" s="17">
        <f>8408.79816-M19</f>
        <v>8408.79816</v>
      </c>
      <c r="N18" s="57">
        <v>1509</v>
      </c>
      <c r="O18" s="61">
        <v>528652</v>
      </c>
      <c r="P18" s="8">
        <v>2370.661</v>
      </c>
      <c r="Q18" s="8">
        <v>762766.8259900009</v>
      </c>
      <c r="R18" s="23">
        <v>37</v>
      </c>
      <c r="S18" s="8">
        <v>13842</v>
      </c>
      <c r="T18" s="8">
        <v>0</v>
      </c>
      <c r="U18" s="8">
        <v>123</v>
      </c>
      <c r="V18" s="8">
        <v>57</v>
      </c>
      <c r="W18" s="8">
        <v>22467</v>
      </c>
      <c r="X18" s="19"/>
      <c r="Y18" s="19"/>
      <c r="Z18" s="19"/>
      <c r="AA18" s="19"/>
    </row>
    <row r="19" spans="1:27" s="13" customFormat="1" ht="15">
      <c r="A19" s="22" t="s">
        <v>6</v>
      </c>
      <c r="B19" s="8">
        <v>1</v>
      </c>
      <c r="C19" s="8">
        <v>1447</v>
      </c>
      <c r="D19" s="8">
        <v>0</v>
      </c>
      <c r="E19" s="8">
        <v>12</v>
      </c>
      <c r="F19" s="59"/>
      <c r="G19" s="59"/>
      <c r="H19" s="8">
        <v>0</v>
      </c>
      <c r="I19" s="8">
        <v>0</v>
      </c>
      <c r="J19" s="8">
        <v>0</v>
      </c>
      <c r="K19" s="8">
        <v>0</v>
      </c>
      <c r="L19" s="32">
        <v>0</v>
      </c>
      <c r="M19" s="32">
        <v>0</v>
      </c>
      <c r="N19" s="57">
        <v>2</v>
      </c>
      <c r="O19" s="61">
        <v>739</v>
      </c>
      <c r="P19" s="8">
        <v>13.633</v>
      </c>
      <c r="Q19" s="8">
        <v>3656.2707300000006</v>
      </c>
      <c r="R19" s="23">
        <v>0</v>
      </c>
      <c r="S19" s="8">
        <v>0</v>
      </c>
      <c r="T19" s="8">
        <v>0</v>
      </c>
      <c r="U19" s="8">
        <v>0</v>
      </c>
      <c r="V19" s="8">
        <v>0.034</v>
      </c>
      <c r="W19" s="8">
        <v>78</v>
      </c>
      <c r="X19" s="19"/>
      <c r="Y19" s="19"/>
      <c r="Z19" s="19"/>
      <c r="AA19" s="19"/>
    </row>
    <row r="20" spans="1:27" s="13" customFormat="1" ht="15">
      <c r="A20" s="22" t="s">
        <v>7</v>
      </c>
      <c r="B20" s="8">
        <v>435</v>
      </c>
      <c r="C20" s="8">
        <v>31351</v>
      </c>
      <c r="D20" s="8">
        <v>158</v>
      </c>
      <c r="E20" s="8">
        <v>13259</v>
      </c>
      <c r="F20" s="55" t="s">
        <v>55</v>
      </c>
      <c r="G20" s="55" t="s">
        <v>56</v>
      </c>
      <c r="H20" s="8">
        <v>0</v>
      </c>
      <c r="I20" s="8">
        <v>0</v>
      </c>
      <c r="J20" s="8">
        <v>131</v>
      </c>
      <c r="K20" s="8">
        <v>11200</v>
      </c>
      <c r="L20" s="17">
        <v>93.703</v>
      </c>
      <c r="M20" s="17">
        <v>8545.73268</v>
      </c>
      <c r="N20" s="57">
        <v>4306</v>
      </c>
      <c r="O20" s="61">
        <v>516421</v>
      </c>
      <c r="P20" s="8">
        <v>3649.759</v>
      </c>
      <c r="Q20" s="8">
        <v>210378.64289999986</v>
      </c>
      <c r="R20" s="23">
        <v>54</v>
      </c>
      <c r="S20" s="8">
        <v>3260</v>
      </c>
      <c r="T20" s="8">
        <v>0</v>
      </c>
      <c r="U20" s="8">
        <v>74</v>
      </c>
      <c r="V20" s="8">
        <v>97</v>
      </c>
      <c r="W20" s="8">
        <v>14699</v>
      </c>
      <c r="X20" s="19"/>
      <c r="Y20" s="19"/>
      <c r="Z20" s="19"/>
      <c r="AA20" s="19"/>
    </row>
    <row r="21" spans="1:27" s="13" customFormat="1" ht="15">
      <c r="A21" s="22" t="s">
        <v>0</v>
      </c>
      <c r="B21" s="8">
        <f>B18+B19+B20</f>
        <v>700</v>
      </c>
      <c r="C21" s="8">
        <v>178931</v>
      </c>
      <c r="D21" s="8">
        <f>SUM(D18:D20)</f>
        <v>225</v>
      </c>
      <c r="E21" s="8">
        <f>SUM(E18:E20)</f>
        <v>42204</v>
      </c>
      <c r="F21" s="55">
        <v>1846</v>
      </c>
      <c r="G21" s="55" t="s">
        <v>52</v>
      </c>
      <c r="H21" s="8">
        <v>0</v>
      </c>
      <c r="I21" s="8">
        <v>0</v>
      </c>
      <c r="J21" s="8">
        <f>SUM(J18:J20)</f>
        <v>177</v>
      </c>
      <c r="K21" s="8">
        <f>SUM(K18:K20)</f>
        <v>34599</v>
      </c>
      <c r="L21" s="17">
        <f>SUM(L18:L20)</f>
        <v>112.947</v>
      </c>
      <c r="M21" s="17">
        <f>SUM(M18:M20)</f>
        <v>16954.53084</v>
      </c>
      <c r="N21" s="57">
        <v>5817</v>
      </c>
      <c r="O21" s="61">
        <v>1045812</v>
      </c>
      <c r="P21" s="8">
        <f>SUM(P18:P20)</f>
        <v>6034.053</v>
      </c>
      <c r="Q21" s="8">
        <f>SUM(Q18:Q20)</f>
        <v>976801.7396200007</v>
      </c>
      <c r="R21" s="23">
        <v>90</v>
      </c>
      <c r="S21" s="8">
        <v>17102</v>
      </c>
      <c r="T21" s="8">
        <v>0</v>
      </c>
      <c r="U21" s="8">
        <v>197</v>
      </c>
      <c r="V21" s="8">
        <v>154.034</v>
      </c>
      <c r="W21" s="8">
        <v>37244</v>
      </c>
      <c r="X21" s="19"/>
      <c r="Y21" s="19"/>
      <c r="Z21" s="19"/>
      <c r="AA21" s="19"/>
    </row>
    <row r="22" spans="2:27" s="13" customFormat="1" ht="1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2:27" ht="1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2:3" ht="15">
      <c r="B24" s="16"/>
      <c r="C24" s="16"/>
    </row>
    <row r="25" spans="2:3" ht="15">
      <c r="B25" s="16"/>
      <c r="C25" s="16"/>
    </row>
    <row r="26" spans="2:3" ht="15">
      <c r="B26" s="16"/>
      <c r="C26" s="25"/>
    </row>
    <row r="27" spans="2:3" ht="15">
      <c r="B27" s="16"/>
      <c r="C27" s="25"/>
    </row>
    <row r="28" spans="2:3" ht="15">
      <c r="B28" s="16"/>
      <c r="C28" s="25"/>
    </row>
    <row r="29" spans="2:3" ht="15">
      <c r="B29" s="29"/>
      <c r="C29" s="28"/>
    </row>
    <row r="30" spans="2:3" ht="15">
      <c r="B30" s="29"/>
      <c r="C30" s="28"/>
    </row>
    <row r="31" spans="2:3" ht="15">
      <c r="B31" s="16"/>
      <c r="C31" s="25"/>
    </row>
    <row r="32" spans="2:3" ht="15">
      <c r="B32" s="16"/>
      <c r="C32" s="25"/>
    </row>
    <row r="33" spans="2:3" ht="15">
      <c r="B33" s="16"/>
      <c r="C33" s="25"/>
    </row>
    <row r="34" spans="2:3" ht="15">
      <c r="B34" s="16"/>
      <c r="C34" s="25"/>
    </row>
    <row r="35" spans="2:3" ht="15">
      <c r="B35" s="16"/>
      <c r="C35" s="16"/>
    </row>
  </sheetData>
  <sheetProtection/>
  <mergeCells count="46">
    <mergeCell ref="A1:W1"/>
    <mergeCell ref="A2:W2"/>
    <mergeCell ref="A3:U3"/>
    <mergeCell ref="T4:U4"/>
    <mergeCell ref="B4:C4"/>
    <mergeCell ref="V4:W4"/>
    <mergeCell ref="R4:S4"/>
    <mergeCell ref="N4:O4"/>
    <mergeCell ref="P4:Q4"/>
    <mergeCell ref="D4:E4"/>
    <mergeCell ref="B16:C16"/>
    <mergeCell ref="F18:F19"/>
    <mergeCell ref="G18:G19"/>
    <mergeCell ref="K9:K11"/>
    <mergeCell ref="I9:I11"/>
    <mergeCell ref="J16:K16"/>
    <mergeCell ref="G9:G11"/>
    <mergeCell ref="D16:E16"/>
    <mergeCell ref="F16:G16"/>
    <mergeCell ref="H16:I16"/>
    <mergeCell ref="C6:C7"/>
    <mergeCell ref="J4:K4"/>
    <mergeCell ref="O9:O11"/>
    <mergeCell ref="C9:C11"/>
    <mergeCell ref="E9:E11"/>
    <mergeCell ref="K6:K7"/>
    <mergeCell ref="G6:G7"/>
    <mergeCell ref="E6:E7"/>
    <mergeCell ref="F4:G4"/>
    <mergeCell ref="M6:M7"/>
    <mergeCell ref="L4:M4"/>
    <mergeCell ref="R16:S16"/>
    <mergeCell ref="W9:W11"/>
    <mergeCell ref="H4:I4"/>
    <mergeCell ref="L16:M16"/>
    <mergeCell ref="N16:O16"/>
    <mergeCell ref="O6:O7"/>
    <mergeCell ref="I6:I7"/>
    <mergeCell ref="T16:U16"/>
    <mergeCell ref="V16:W16"/>
    <mergeCell ref="U6:U7"/>
    <mergeCell ref="P16:Q16"/>
    <mergeCell ref="S9:S11"/>
    <mergeCell ref="W6:W7"/>
    <mergeCell ref="U9:U11"/>
    <mergeCell ref="S6:S7"/>
  </mergeCells>
  <printOptions/>
  <pageMargins left="0.75" right="0.75" top="1" bottom="1" header="0.5" footer="0.5"/>
  <pageSetup fitToHeight="1" fitToWidth="1" horizontalDpi="600" verticalDpi="600" orientation="landscape" paperSize="9" scale="23" r:id="rId1"/>
  <ignoredErrors>
    <ignoredError sqref="F15:G17 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="90" zoomScaleNormal="90" zoomScaleSheetLayoutView="100" zoomScalePageLayoutView="0" workbookViewId="0" topLeftCell="A1">
      <selection activeCell="A27" sqref="A27"/>
    </sheetView>
  </sheetViews>
  <sheetFormatPr defaultColWidth="9.140625" defaultRowHeight="12.75"/>
  <cols>
    <col min="1" max="1" width="33.421875" style="4" customWidth="1"/>
    <col min="2" max="23" width="18.00390625" style="4" customWidth="1"/>
    <col min="24" max="24" width="28.57421875" style="4" customWidth="1"/>
    <col min="25" max="16384" width="9.140625" style="4" customWidth="1"/>
  </cols>
  <sheetData>
    <row r="1" spans="1:23" ht="15.75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  <c r="W1" s="11"/>
    </row>
    <row r="2" spans="1:23" ht="15.75">
      <c r="A2" s="10" t="s">
        <v>47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</row>
    <row r="3" spans="1:21" ht="10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3" ht="42.75" customHeight="1">
      <c r="A4" s="3"/>
      <c r="B4" s="41" t="s">
        <v>17</v>
      </c>
      <c r="C4" s="42"/>
      <c r="D4" s="36" t="s">
        <v>25</v>
      </c>
      <c r="E4" s="37"/>
      <c r="F4" s="36" t="s">
        <v>18</v>
      </c>
      <c r="G4" s="37"/>
      <c r="H4" s="36" t="s">
        <v>19</v>
      </c>
      <c r="I4" s="37"/>
      <c r="J4" s="41" t="s">
        <v>20</v>
      </c>
      <c r="K4" s="42"/>
      <c r="L4" s="36" t="s">
        <v>45</v>
      </c>
      <c r="M4" s="37"/>
      <c r="N4" s="36" t="s">
        <v>24</v>
      </c>
      <c r="O4" s="37"/>
      <c r="P4" s="36" t="s">
        <v>44</v>
      </c>
      <c r="Q4" s="37"/>
      <c r="R4" s="36" t="s">
        <v>21</v>
      </c>
      <c r="S4" s="37"/>
      <c r="T4" s="39" t="s">
        <v>23</v>
      </c>
      <c r="U4" s="40"/>
      <c r="V4" s="36" t="s">
        <v>22</v>
      </c>
      <c r="W4" s="37"/>
    </row>
    <row r="5" spans="1:24" ht="45">
      <c r="A5" s="3" t="s">
        <v>28</v>
      </c>
      <c r="B5" s="7" t="s">
        <v>26</v>
      </c>
      <c r="C5" s="6" t="s">
        <v>27</v>
      </c>
      <c r="D5" s="7" t="s">
        <v>26</v>
      </c>
      <c r="E5" s="6" t="s">
        <v>27</v>
      </c>
      <c r="F5" s="7" t="s">
        <v>26</v>
      </c>
      <c r="G5" s="6" t="s">
        <v>27</v>
      </c>
      <c r="H5" s="7" t="s">
        <v>26</v>
      </c>
      <c r="I5" s="6" t="s">
        <v>27</v>
      </c>
      <c r="J5" s="7" t="s">
        <v>26</v>
      </c>
      <c r="K5" s="6" t="s">
        <v>27</v>
      </c>
      <c r="L5" s="7" t="s">
        <v>26</v>
      </c>
      <c r="M5" s="6" t="s">
        <v>27</v>
      </c>
      <c r="N5" s="7" t="s">
        <v>26</v>
      </c>
      <c r="O5" s="6" t="s">
        <v>27</v>
      </c>
      <c r="P5" s="7" t="s">
        <v>26</v>
      </c>
      <c r="Q5" s="6" t="s">
        <v>27</v>
      </c>
      <c r="R5" s="7" t="s">
        <v>26</v>
      </c>
      <c r="S5" s="6" t="s">
        <v>27</v>
      </c>
      <c r="T5" s="7" t="s">
        <v>26</v>
      </c>
      <c r="U5" s="6" t="s">
        <v>27</v>
      </c>
      <c r="V5" s="7" t="s">
        <v>26</v>
      </c>
      <c r="W5" s="6" t="s">
        <v>27</v>
      </c>
      <c r="X5" s="2"/>
    </row>
    <row r="6" spans="1:24" ht="18" customHeight="1">
      <c r="A6" s="1" t="s">
        <v>29</v>
      </c>
      <c r="B6" s="8">
        <f>B14-B9</f>
        <v>391501</v>
      </c>
      <c r="C6" s="33">
        <v>134310</v>
      </c>
      <c r="D6" s="8">
        <v>77989</v>
      </c>
      <c r="E6" s="33">
        <v>35105</v>
      </c>
      <c r="F6" s="55">
        <v>429400</v>
      </c>
      <c r="G6" s="56" t="s">
        <v>48</v>
      </c>
      <c r="H6" s="8">
        <v>0</v>
      </c>
      <c r="I6" s="33">
        <v>0</v>
      </c>
      <c r="J6" s="8">
        <v>87214</v>
      </c>
      <c r="K6" s="33">
        <v>27121</v>
      </c>
      <c r="L6" s="17">
        <v>17394</v>
      </c>
      <c r="M6" s="44">
        <v>6716.51946</v>
      </c>
      <c r="N6" s="57">
        <v>1107138</v>
      </c>
      <c r="O6" s="58">
        <v>966359</v>
      </c>
      <c r="P6" s="8">
        <v>1512356</v>
      </c>
      <c r="Q6" s="8">
        <v>884495.9603800008</v>
      </c>
      <c r="R6" s="23">
        <v>36894</v>
      </c>
      <c r="S6" s="33">
        <v>15186</v>
      </c>
      <c r="T6" s="8">
        <v>0</v>
      </c>
      <c r="U6" s="38">
        <v>0</v>
      </c>
      <c r="V6" s="8">
        <v>69344</v>
      </c>
      <c r="W6" s="33">
        <v>23598</v>
      </c>
      <c r="X6" s="2"/>
    </row>
    <row r="7" spans="1:24" ht="18" customHeight="1">
      <c r="A7" s="1" t="s">
        <v>30</v>
      </c>
      <c r="B7" s="8">
        <v>216911</v>
      </c>
      <c r="C7" s="35"/>
      <c r="D7" s="8">
        <v>128</v>
      </c>
      <c r="E7" s="35"/>
      <c r="F7" s="55">
        <v>19333</v>
      </c>
      <c r="G7" s="59"/>
      <c r="H7" s="8">
        <v>0</v>
      </c>
      <c r="I7" s="35"/>
      <c r="J7" s="8">
        <v>0</v>
      </c>
      <c r="K7" s="35"/>
      <c r="L7" s="17">
        <v>0</v>
      </c>
      <c r="M7" s="45"/>
      <c r="N7" s="17">
        <v>0</v>
      </c>
      <c r="O7" s="60"/>
      <c r="P7" s="8">
        <v>3900</v>
      </c>
      <c r="Q7" s="8" t="s">
        <v>58</v>
      </c>
      <c r="R7" s="23">
        <v>357</v>
      </c>
      <c r="S7" s="35"/>
      <c r="T7" s="8">
        <v>0</v>
      </c>
      <c r="U7" s="38"/>
      <c r="V7" s="8">
        <v>251</v>
      </c>
      <c r="W7" s="35"/>
      <c r="X7" s="2"/>
    </row>
    <row r="8" spans="1:24" ht="18" customHeight="1">
      <c r="A8" s="1" t="s">
        <v>31</v>
      </c>
      <c r="B8" s="8" t="s">
        <v>57</v>
      </c>
      <c r="C8" s="8">
        <v>0</v>
      </c>
      <c r="D8" s="8">
        <v>35</v>
      </c>
      <c r="E8" s="8">
        <v>0</v>
      </c>
      <c r="F8" s="55">
        <v>6719</v>
      </c>
      <c r="G8" s="55" t="s">
        <v>49</v>
      </c>
      <c r="H8" s="8">
        <v>0</v>
      </c>
      <c r="I8" s="8">
        <v>0</v>
      </c>
      <c r="J8" s="8">
        <v>0</v>
      </c>
      <c r="K8" s="8">
        <v>0</v>
      </c>
      <c r="L8" s="17">
        <v>0</v>
      </c>
      <c r="M8" s="17">
        <v>0</v>
      </c>
      <c r="N8" s="57">
        <v>31709</v>
      </c>
      <c r="O8" s="61">
        <v>33593</v>
      </c>
      <c r="P8" s="8">
        <v>18878</v>
      </c>
      <c r="Q8" s="8">
        <v>38527.42908999999</v>
      </c>
      <c r="R8" s="23">
        <v>0</v>
      </c>
      <c r="S8" s="8">
        <v>0</v>
      </c>
      <c r="T8" s="8">
        <v>0</v>
      </c>
      <c r="U8" s="8">
        <v>0</v>
      </c>
      <c r="V8" s="8">
        <v>1417</v>
      </c>
      <c r="W8" s="8">
        <v>1923</v>
      </c>
      <c r="X8" s="2"/>
    </row>
    <row r="9" spans="1:24" ht="18" customHeight="1">
      <c r="A9" s="1" t="s">
        <v>32</v>
      </c>
      <c r="B9" s="8">
        <v>107496</v>
      </c>
      <c r="C9" s="33">
        <f>C14-C6</f>
        <v>44621</v>
      </c>
      <c r="D9" s="8">
        <f>SUM(D10:D12)</f>
        <v>16988</v>
      </c>
      <c r="E9" s="33">
        <v>5350</v>
      </c>
      <c r="F9" s="55">
        <v>18932</v>
      </c>
      <c r="G9" s="56" t="s">
        <v>50</v>
      </c>
      <c r="H9" s="8">
        <v>0</v>
      </c>
      <c r="I9" s="33">
        <v>0</v>
      </c>
      <c r="J9" s="8">
        <v>13625</v>
      </c>
      <c r="K9" s="33">
        <v>7478</v>
      </c>
      <c r="L9" s="17">
        <f>+L10+L11+L12</f>
        <v>29017</v>
      </c>
      <c r="M9" s="17">
        <f>+M11+M12</f>
        <v>10238.01138</v>
      </c>
      <c r="N9" s="57">
        <v>121129</v>
      </c>
      <c r="O9" s="58">
        <v>79453</v>
      </c>
      <c r="P9" s="8">
        <f>SUM(P10:P12)</f>
        <v>206420</v>
      </c>
      <c r="Q9" s="8">
        <f>SUM(Q10:Q12)</f>
        <v>92305.77924000003</v>
      </c>
      <c r="R9" s="23">
        <v>5727</v>
      </c>
      <c r="S9" s="33">
        <v>1917</v>
      </c>
      <c r="T9" s="8">
        <v>99</v>
      </c>
      <c r="U9" s="38">
        <v>197</v>
      </c>
      <c r="V9" s="8">
        <v>41208</v>
      </c>
      <c r="W9" s="33">
        <v>13646</v>
      </c>
      <c r="X9" s="5"/>
    </row>
    <row r="10" spans="1:24" ht="18" customHeight="1">
      <c r="A10" s="1" t="s">
        <v>33</v>
      </c>
      <c r="B10" s="8">
        <v>0</v>
      </c>
      <c r="C10" s="34"/>
      <c r="D10" s="8">
        <v>4004</v>
      </c>
      <c r="E10" s="34"/>
      <c r="F10" s="55">
        <v>0</v>
      </c>
      <c r="G10" s="62"/>
      <c r="H10" s="8">
        <v>0</v>
      </c>
      <c r="I10" s="34"/>
      <c r="J10" s="8">
        <v>0</v>
      </c>
      <c r="K10" s="34"/>
      <c r="L10" s="17">
        <v>0</v>
      </c>
      <c r="M10" s="17">
        <v>0</v>
      </c>
      <c r="N10" s="57">
        <v>28812</v>
      </c>
      <c r="O10" s="63"/>
      <c r="P10" s="8">
        <v>80145</v>
      </c>
      <c r="Q10" s="8">
        <v>7350.858899999999</v>
      </c>
      <c r="R10" s="23">
        <v>2018</v>
      </c>
      <c r="S10" s="34"/>
      <c r="T10" s="8">
        <v>0</v>
      </c>
      <c r="U10" s="38"/>
      <c r="V10" s="8">
        <v>30264</v>
      </c>
      <c r="W10" s="34"/>
      <c r="X10" s="5"/>
    </row>
    <row r="11" spans="1:24" ht="18" customHeight="1">
      <c r="A11" s="1" t="s">
        <v>34</v>
      </c>
      <c r="B11" s="8">
        <v>0</v>
      </c>
      <c r="C11" s="35"/>
      <c r="D11" s="8">
        <v>9254</v>
      </c>
      <c r="E11" s="35"/>
      <c r="F11" s="55">
        <v>16140</v>
      </c>
      <c r="G11" s="59"/>
      <c r="H11" s="8">
        <v>0</v>
      </c>
      <c r="I11" s="35"/>
      <c r="J11" s="8">
        <f>+J9</f>
        <v>13625</v>
      </c>
      <c r="K11" s="35"/>
      <c r="L11" s="17">
        <v>28720</v>
      </c>
      <c r="M11" s="17">
        <v>9204.11742</v>
      </c>
      <c r="N11" s="57">
        <v>78624</v>
      </c>
      <c r="O11" s="60"/>
      <c r="P11" s="8">
        <v>110787</v>
      </c>
      <c r="Q11" s="8">
        <v>47172.196470000024</v>
      </c>
      <c r="R11" s="23">
        <v>3034</v>
      </c>
      <c r="S11" s="35"/>
      <c r="T11" s="8">
        <v>0</v>
      </c>
      <c r="U11" s="38"/>
      <c r="V11" s="8">
        <v>9567</v>
      </c>
      <c r="W11" s="35"/>
      <c r="X11" s="2"/>
    </row>
    <row r="12" spans="1:24" ht="18" customHeight="1">
      <c r="A12" s="1" t="s">
        <v>31</v>
      </c>
      <c r="B12" s="8">
        <v>1041</v>
      </c>
      <c r="C12" s="8">
        <v>4377</v>
      </c>
      <c r="D12" s="8">
        <v>3730</v>
      </c>
      <c r="E12" s="8">
        <v>1749</v>
      </c>
      <c r="F12" s="55">
        <v>2792</v>
      </c>
      <c r="G12" s="55" t="s">
        <v>51</v>
      </c>
      <c r="H12" s="8">
        <v>0</v>
      </c>
      <c r="I12" s="8">
        <v>0</v>
      </c>
      <c r="J12" s="8">
        <v>0</v>
      </c>
      <c r="K12" s="8">
        <v>0</v>
      </c>
      <c r="L12" s="17">
        <v>297</v>
      </c>
      <c r="M12" s="17">
        <v>1033.89396</v>
      </c>
      <c r="N12" s="57">
        <v>13693</v>
      </c>
      <c r="O12" s="61">
        <v>9744</v>
      </c>
      <c r="P12" s="8">
        <v>15488</v>
      </c>
      <c r="Q12" s="8">
        <v>37782.72387</v>
      </c>
      <c r="R12" s="23">
        <v>675</v>
      </c>
      <c r="S12" s="8">
        <v>758</v>
      </c>
      <c r="T12" s="8">
        <v>99</v>
      </c>
      <c r="U12" s="8">
        <v>197</v>
      </c>
      <c r="V12" s="8">
        <v>1377</v>
      </c>
      <c r="W12" s="8">
        <v>2171</v>
      </c>
      <c r="X12" s="2"/>
    </row>
    <row r="13" spans="1:24" ht="18" customHeight="1">
      <c r="A13" s="1" t="s">
        <v>35</v>
      </c>
      <c r="B13" s="8">
        <v>0</v>
      </c>
      <c r="C13" s="8">
        <v>0</v>
      </c>
      <c r="D13" s="8"/>
      <c r="E13" s="8"/>
      <c r="F13" s="55"/>
      <c r="G13" s="55"/>
      <c r="H13" s="8">
        <v>0</v>
      </c>
      <c r="I13" s="8">
        <v>0</v>
      </c>
      <c r="J13" s="8">
        <v>0</v>
      </c>
      <c r="K13" s="8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23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2"/>
    </row>
    <row r="14" spans="1:24" ht="18" customHeight="1">
      <c r="A14" s="1" t="s">
        <v>37</v>
      </c>
      <c r="B14" s="8">
        <v>498997</v>
      </c>
      <c r="C14" s="8">
        <v>178931</v>
      </c>
      <c r="D14" s="8">
        <f>SUM(D6+D9)</f>
        <v>94977</v>
      </c>
      <c r="E14" s="8">
        <f>SUM(E6:E12)</f>
        <v>42204</v>
      </c>
      <c r="F14" s="55">
        <v>448332</v>
      </c>
      <c r="G14" s="55" t="s">
        <v>52</v>
      </c>
      <c r="H14" s="8">
        <v>0</v>
      </c>
      <c r="I14" s="8">
        <v>0</v>
      </c>
      <c r="J14" s="8">
        <f>+J9+J6</f>
        <v>100839</v>
      </c>
      <c r="K14" s="8">
        <f>SUM(K6,K9)</f>
        <v>34599</v>
      </c>
      <c r="L14" s="17">
        <f>L6+L9</f>
        <v>46411</v>
      </c>
      <c r="M14" s="17">
        <f>M6+M9</f>
        <v>16954.53084</v>
      </c>
      <c r="N14" s="57">
        <v>1228267</v>
      </c>
      <c r="O14" s="61">
        <v>1045812</v>
      </c>
      <c r="P14" s="8">
        <f>+P6+P9</f>
        <v>1718776</v>
      </c>
      <c r="Q14" s="8">
        <f>+Q6+Q9</f>
        <v>976801.7396200008</v>
      </c>
      <c r="R14" s="23">
        <v>42621</v>
      </c>
      <c r="S14" s="8">
        <v>17102</v>
      </c>
      <c r="T14" s="8">
        <v>0</v>
      </c>
      <c r="U14" s="8">
        <v>0</v>
      </c>
      <c r="V14" s="8">
        <v>110552</v>
      </c>
      <c r="W14" s="8">
        <v>37244</v>
      </c>
      <c r="X14" s="2"/>
    </row>
    <row r="15" spans="1:24" ht="19.5" customHeight="1">
      <c r="A15" s="2"/>
      <c r="B15" s="9"/>
      <c r="C15" s="9"/>
      <c r="D15" s="9"/>
      <c r="E15" s="8"/>
      <c r="F15" s="9"/>
      <c r="G15" s="9"/>
      <c r="H15" s="9"/>
      <c r="I15" s="9"/>
      <c r="J15" s="9"/>
      <c r="K15" s="9"/>
      <c r="L15" s="8"/>
      <c r="M15" s="9"/>
      <c r="N15" s="9"/>
      <c r="O15" s="14"/>
      <c r="P15" s="9"/>
      <c r="Q15" s="9"/>
      <c r="R15" s="27"/>
      <c r="S15" s="27"/>
      <c r="T15" s="9"/>
      <c r="U15" s="9"/>
      <c r="V15" s="9"/>
      <c r="W15" s="9"/>
      <c r="X15" s="2"/>
    </row>
    <row r="16" spans="1:23" ht="42.75" customHeight="1">
      <c r="A16" s="3"/>
      <c r="B16" s="41" t="s">
        <v>17</v>
      </c>
      <c r="C16" s="42"/>
      <c r="D16" s="36" t="s">
        <v>25</v>
      </c>
      <c r="E16" s="37"/>
      <c r="F16" s="36" t="s">
        <v>18</v>
      </c>
      <c r="G16" s="37"/>
      <c r="H16" s="36" t="s">
        <v>19</v>
      </c>
      <c r="I16" s="37"/>
      <c r="J16" s="41" t="s">
        <v>20</v>
      </c>
      <c r="K16" s="42"/>
      <c r="L16" s="36" t="s">
        <v>45</v>
      </c>
      <c r="M16" s="37"/>
      <c r="N16" s="36" t="s">
        <v>24</v>
      </c>
      <c r="O16" s="37"/>
      <c r="P16" s="36" t="s">
        <v>43</v>
      </c>
      <c r="Q16" s="37"/>
      <c r="R16" s="38" t="s">
        <v>21</v>
      </c>
      <c r="S16" s="38"/>
      <c r="T16" s="39" t="s">
        <v>23</v>
      </c>
      <c r="U16" s="40"/>
      <c r="V16" s="36" t="s">
        <v>22</v>
      </c>
      <c r="W16" s="37"/>
    </row>
    <row r="17" spans="1:23" ht="45">
      <c r="A17" s="3" t="s">
        <v>38</v>
      </c>
      <c r="B17" s="6" t="s">
        <v>42</v>
      </c>
      <c r="C17" s="6" t="s">
        <v>27</v>
      </c>
      <c r="D17" s="6" t="s">
        <v>42</v>
      </c>
      <c r="E17" s="6" t="s">
        <v>27</v>
      </c>
      <c r="F17" s="6" t="s">
        <v>42</v>
      </c>
      <c r="G17" s="6" t="s">
        <v>27</v>
      </c>
      <c r="H17" s="6" t="s">
        <v>42</v>
      </c>
      <c r="I17" s="6" t="s">
        <v>27</v>
      </c>
      <c r="J17" s="6" t="s">
        <v>42</v>
      </c>
      <c r="K17" s="6" t="s">
        <v>27</v>
      </c>
      <c r="L17" s="6" t="s">
        <v>42</v>
      </c>
      <c r="M17" s="6" t="s">
        <v>27</v>
      </c>
      <c r="N17" s="6" t="s">
        <v>42</v>
      </c>
      <c r="O17" s="15" t="s">
        <v>27</v>
      </c>
      <c r="P17" s="6" t="s">
        <v>42</v>
      </c>
      <c r="Q17" s="6" t="s">
        <v>27</v>
      </c>
      <c r="R17" s="21" t="s">
        <v>3</v>
      </c>
      <c r="S17" s="21" t="s">
        <v>4</v>
      </c>
      <c r="T17" s="6" t="s">
        <v>42</v>
      </c>
      <c r="U17" s="6" t="s">
        <v>27</v>
      </c>
      <c r="V17" s="6" t="s">
        <v>42</v>
      </c>
      <c r="W17" s="6" t="s">
        <v>27</v>
      </c>
    </row>
    <row r="18" spans="1:23" ht="15">
      <c r="A18" s="3" t="s">
        <v>39</v>
      </c>
      <c r="B18" s="8">
        <v>264</v>
      </c>
      <c r="C18" s="8">
        <v>146133</v>
      </c>
      <c r="D18" s="8">
        <v>67</v>
      </c>
      <c r="E18" s="8">
        <v>28933</v>
      </c>
      <c r="F18" s="56" t="s">
        <v>53</v>
      </c>
      <c r="G18" s="56" t="s">
        <v>54</v>
      </c>
      <c r="H18" s="8">
        <v>0</v>
      </c>
      <c r="I18" s="8">
        <v>0</v>
      </c>
      <c r="J18" s="8">
        <v>46</v>
      </c>
      <c r="K18" s="8">
        <v>23399</v>
      </c>
      <c r="L18" s="17">
        <f>19.244-L19</f>
        <v>19.244</v>
      </c>
      <c r="M18" s="17">
        <f>8408.79816-M19</f>
        <v>8408.79816</v>
      </c>
      <c r="N18" s="57">
        <v>1509</v>
      </c>
      <c r="O18" s="61">
        <v>528652</v>
      </c>
      <c r="P18" s="8">
        <v>2370.661</v>
      </c>
      <c r="Q18" s="8">
        <v>762766.8259900009</v>
      </c>
      <c r="R18" s="23">
        <v>37</v>
      </c>
      <c r="S18" s="8">
        <v>13842</v>
      </c>
      <c r="T18" s="8">
        <v>0</v>
      </c>
      <c r="U18" s="8">
        <v>123</v>
      </c>
      <c r="V18" s="8">
        <v>57</v>
      </c>
      <c r="W18" s="8">
        <v>22467</v>
      </c>
    </row>
    <row r="19" spans="1:23" ht="15">
      <c r="A19" s="3" t="s">
        <v>40</v>
      </c>
      <c r="B19" s="8">
        <v>1</v>
      </c>
      <c r="C19" s="8">
        <v>1447</v>
      </c>
      <c r="D19" s="8">
        <v>0</v>
      </c>
      <c r="E19" s="8">
        <v>12</v>
      </c>
      <c r="F19" s="59"/>
      <c r="G19" s="59"/>
      <c r="H19" s="8">
        <v>0</v>
      </c>
      <c r="I19" s="8">
        <v>0</v>
      </c>
      <c r="J19" s="8">
        <v>0</v>
      </c>
      <c r="K19" s="8">
        <v>0</v>
      </c>
      <c r="L19" s="32">
        <v>0</v>
      </c>
      <c r="M19" s="32">
        <v>0</v>
      </c>
      <c r="N19" s="57">
        <v>2</v>
      </c>
      <c r="O19" s="61">
        <v>739</v>
      </c>
      <c r="P19" s="8">
        <v>13.633</v>
      </c>
      <c r="Q19" s="8">
        <v>3656.2707300000006</v>
      </c>
      <c r="R19" s="23">
        <v>0</v>
      </c>
      <c r="S19" s="8">
        <v>0</v>
      </c>
      <c r="T19" s="8">
        <v>0</v>
      </c>
      <c r="U19" s="8">
        <v>0</v>
      </c>
      <c r="V19" s="8">
        <v>0.034</v>
      </c>
      <c r="W19" s="8">
        <v>78</v>
      </c>
    </row>
    <row r="20" spans="1:23" ht="15">
      <c r="A20" s="3" t="s">
        <v>41</v>
      </c>
      <c r="B20" s="8">
        <v>435</v>
      </c>
      <c r="C20" s="8">
        <v>31351</v>
      </c>
      <c r="D20" s="8">
        <v>158</v>
      </c>
      <c r="E20" s="8">
        <v>13259</v>
      </c>
      <c r="F20" s="55" t="s">
        <v>55</v>
      </c>
      <c r="G20" s="55" t="s">
        <v>56</v>
      </c>
      <c r="H20" s="8">
        <v>0</v>
      </c>
      <c r="I20" s="8">
        <v>0</v>
      </c>
      <c r="J20" s="8">
        <v>131</v>
      </c>
      <c r="K20" s="8">
        <v>11200</v>
      </c>
      <c r="L20" s="17">
        <v>93.703</v>
      </c>
      <c r="M20" s="17">
        <v>8545.73268</v>
      </c>
      <c r="N20" s="57">
        <v>4306</v>
      </c>
      <c r="O20" s="61">
        <v>516421</v>
      </c>
      <c r="P20" s="8">
        <v>3649.759</v>
      </c>
      <c r="Q20" s="8">
        <v>210378.64289999986</v>
      </c>
      <c r="R20" s="23">
        <v>54</v>
      </c>
      <c r="S20" s="8">
        <v>3260</v>
      </c>
      <c r="T20" s="8">
        <v>0</v>
      </c>
      <c r="U20" s="8">
        <v>74</v>
      </c>
      <c r="V20" s="8">
        <v>97</v>
      </c>
      <c r="W20" s="8">
        <v>14699</v>
      </c>
    </row>
    <row r="21" spans="1:23" ht="15">
      <c r="A21" s="3" t="s">
        <v>37</v>
      </c>
      <c r="B21" s="8">
        <f>B18+B19+B20</f>
        <v>700</v>
      </c>
      <c r="C21" s="8">
        <v>178931</v>
      </c>
      <c r="D21" s="8">
        <f>SUM(D18:D20)</f>
        <v>225</v>
      </c>
      <c r="E21" s="8">
        <f>SUM(E18:E20)</f>
        <v>42204</v>
      </c>
      <c r="F21" s="55">
        <v>1846</v>
      </c>
      <c r="G21" s="55" t="s">
        <v>52</v>
      </c>
      <c r="H21" s="8">
        <v>0</v>
      </c>
      <c r="I21" s="8">
        <v>0</v>
      </c>
      <c r="J21" s="8">
        <f>SUM(J18:J20)</f>
        <v>177</v>
      </c>
      <c r="K21" s="8">
        <f>SUM(K18:K20)</f>
        <v>34599</v>
      </c>
      <c r="L21" s="17">
        <f>SUM(L18:L20)</f>
        <v>112.947</v>
      </c>
      <c r="M21" s="17">
        <f>SUM(M18:M20)</f>
        <v>16954.53084</v>
      </c>
      <c r="N21" s="57">
        <v>5817</v>
      </c>
      <c r="O21" s="61">
        <v>1045812</v>
      </c>
      <c r="P21" s="8">
        <f>SUM(P18:P20)</f>
        <v>6034.053</v>
      </c>
      <c r="Q21" s="8">
        <f>SUM(Q18:Q20)</f>
        <v>976801.7396200007</v>
      </c>
      <c r="R21" s="23">
        <v>90</v>
      </c>
      <c r="S21" s="8">
        <v>17102</v>
      </c>
      <c r="T21" s="8">
        <v>0</v>
      </c>
      <c r="U21" s="8">
        <v>197</v>
      </c>
      <c r="V21" s="8">
        <v>154.034</v>
      </c>
      <c r="W21" s="8">
        <v>37244</v>
      </c>
    </row>
  </sheetData>
  <sheetProtection/>
  <mergeCells count="44">
    <mergeCell ref="H16:I16"/>
    <mergeCell ref="D4:E4"/>
    <mergeCell ref="F4:G4"/>
    <mergeCell ref="H4:I4"/>
    <mergeCell ref="K9:K11"/>
    <mergeCell ref="C9:C11"/>
    <mergeCell ref="A3:U3"/>
    <mergeCell ref="R4:S4"/>
    <mergeCell ref="T4:U4"/>
    <mergeCell ref="C6:C7"/>
    <mergeCell ref="E6:E7"/>
    <mergeCell ref="G6:G7"/>
    <mergeCell ref="I6:I7"/>
    <mergeCell ref="B4:C4"/>
    <mergeCell ref="M6:M7"/>
    <mergeCell ref="P4:Q4"/>
    <mergeCell ref="F18:F19"/>
    <mergeCell ref="G18:G19"/>
    <mergeCell ref="L16:M16"/>
    <mergeCell ref="J16:K16"/>
    <mergeCell ref="B16:C16"/>
    <mergeCell ref="J4:K4"/>
    <mergeCell ref="L4:M4"/>
    <mergeCell ref="D16:E16"/>
    <mergeCell ref="F16:G16"/>
    <mergeCell ref="K6:K7"/>
    <mergeCell ref="W9:W11"/>
    <mergeCell ref="O9:O11"/>
    <mergeCell ref="W6:W7"/>
    <mergeCell ref="V4:W4"/>
    <mergeCell ref="N4:O4"/>
    <mergeCell ref="U6:U7"/>
    <mergeCell ref="O6:O7"/>
    <mergeCell ref="S6:S7"/>
    <mergeCell ref="E9:E11"/>
    <mergeCell ref="G9:G11"/>
    <mergeCell ref="I9:I11"/>
    <mergeCell ref="V16:W16"/>
    <mergeCell ref="N16:O16"/>
    <mergeCell ref="P16:Q16"/>
    <mergeCell ref="R16:S16"/>
    <mergeCell ref="T16:U16"/>
    <mergeCell ref="S9:S11"/>
    <mergeCell ref="U9:U11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2009-01-28T06:49:08Z</cp:lastPrinted>
  <dcterms:created xsi:type="dcterms:W3CDTF">2006-01-23T08:29:20Z</dcterms:created>
  <dcterms:modified xsi:type="dcterms:W3CDTF">2011-03-14T14:42:16Z</dcterms:modified>
  <cp:category/>
  <cp:version/>
  <cp:contentType/>
  <cp:contentStatus/>
</cp:coreProperties>
</file>