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510" tabRatio="602" activeTab="0"/>
  </bookViews>
  <sheets>
    <sheet name="LT" sheetId="1" r:id="rId1"/>
    <sheet name="E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<sst xmlns="http://schemas.openxmlformats.org/spreadsheetml/2006/main" count="188" uniqueCount="59">
  <si>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</si>
  <si>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</si>
  <si>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</si>
  <si>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</si>
  <si>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</si>
  <si>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</si>
  <si>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</si>
  <si>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</si>
  <si>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</si>
  <si>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</si>
  <si>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</si>
  <si>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</si>
  <si>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</si>
  <si>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</si>
  <si>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</si>
  <si>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</si>
  <si>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</si>
  <si>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</si>
  <si>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</si>
  <si>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</si>
  <si>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</si>
  <si>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</si>
  <si>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</si>
  <si>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</si>
  <si>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</si>
  <si>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</si>
  <si>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</si>
  <si>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</si>
  <si>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</si>
  <si>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</si>
  <si>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</si>
  <si>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</si>
  <si>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</si>
  <si>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</si>
  <si>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</si>
  <si>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</si>
  <si>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</si>
  <si>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</si>
  <si>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</si>
  <si>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</si>
  <si>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</si>
  <si>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</si>
  <si>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</si>
  <si>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</si>
  <si>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</si>
  <si>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</si>
  <si>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2010 m.kovo mėn. pab.</t>
  </si>
  <si>
    <t>March, 2010 (number - end of period)</t>
  </si>
  <si>
    <t>372589</t>
  </si>
  <si>
    <t>17977</t>
  </si>
  <si>
    <t>20167</t>
  </si>
  <si>
    <t>7806</t>
  </si>
  <si>
    <t>392756</t>
  </si>
  <si>
    <t>686</t>
  </si>
  <si>
    <t>238425</t>
  </si>
  <si>
    <t>1275</t>
  </si>
  <si>
    <t>154330</t>
  </si>
  <si>
    <t>392755</t>
  </si>
  <si>
    <t>0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</si>
</sst>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_ ;\-#,##0\ 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6" fillId="33" borderId="11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 shrinkToFi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left" vertical="center" indent="2"/>
    </xf>
    <xf numFmtId="3" fontId="7" fillId="33" borderId="18" xfId="0" applyNumberFormat="1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7" fillId="33" borderId="17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67" zoomScaleNormal="67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7" sqref="B27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15.75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1" ht="10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3" s="21" customFormat="1" ht="42.75" customHeight="1">
      <c r="A4" s="20"/>
      <c r="B4" s="63" t="s">
        <v>17</v>
      </c>
      <c r="C4" s="63"/>
      <c r="D4" s="64" t="s">
        <v>26</v>
      </c>
      <c r="E4" s="64"/>
      <c r="F4" s="64" t="s">
        <v>18</v>
      </c>
      <c r="G4" s="64"/>
      <c r="H4" s="64" t="s">
        <v>19</v>
      </c>
      <c r="I4" s="64"/>
      <c r="J4" s="63" t="s">
        <v>20</v>
      </c>
      <c r="K4" s="63"/>
      <c r="L4" s="64" t="s">
        <v>21</v>
      </c>
      <c r="M4" s="64"/>
      <c r="N4" s="64" t="s">
        <v>25</v>
      </c>
      <c r="O4" s="64"/>
      <c r="P4" s="64" t="s">
        <v>45</v>
      </c>
      <c r="Q4" s="64"/>
      <c r="R4" s="64" t="s">
        <v>22</v>
      </c>
      <c r="S4" s="64"/>
      <c r="T4" s="62" t="s">
        <v>24</v>
      </c>
      <c r="U4" s="62"/>
      <c r="V4" s="64" t="s">
        <v>23</v>
      </c>
      <c r="W4" s="64"/>
    </row>
    <row r="5" spans="1:23" s="21" customFormat="1" ht="15">
      <c r="A5" s="20" t="s">
        <v>10</v>
      </c>
      <c r="B5" s="19" t="s">
        <v>9</v>
      </c>
      <c r="C5" s="22" t="s">
        <v>4</v>
      </c>
      <c r="D5" s="19" t="s">
        <v>9</v>
      </c>
      <c r="E5" s="22" t="s">
        <v>4</v>
      </c>
      <c r="F5" s="19" t="s">
        <v>9</v>
      </c>
      <c r="G5" s="22" t="s">
        <v>4</v>
      </c>
      <c r="H5" s="19" t="s">
        <v>9</v>
      </c>
      <c r="I5" s="22" t="s">
        <v>4</v>
      </c>
      <c r="J5" s="19" t="s">
        <v>9</v>
      </c>
      <c r="K5" s="22" t="s">
        <v>4</v>
      </c>
      <c r="L5" s="19" t="s">
        <v>9</v>
      </c>
      <c r="M5" s="22" t="s">
        <v>4</v>
      </c>
      <c r="N5" s="19" t="s">
        <v>9</v>
      </c>
      <c r="O5" s="22" t="s">
        <v>4</v>
      </c>
      <c r="P5" s="19" t="s">
        <v>9</v>
      </c>
      <c r="Q5" s="22" t="s">
        <v>4</v>
      </c>
      <c r="R5" s="19" t="s">
        <v>9</v>
      </c>
      <c r="S5" s="22" t="s">
        <v>4</v>
      </c>
      <c r="T5" s="19" t="s">
        <v>9</v>
      </c>
      <c r="U5" s="22" t="s">
        <v>4</v>
      </c>
      <c r="V5" s="19" t="s">
        <v>9</v>
      </c>
      <c r="W5" s="22" t="s">
        <v>4</v>
      </c>
    </row>
    <row r="6" spans="1:23" s="26" customFormat="1" ht="18" customHeight="1">
      <c r="A6" s="28" t="s">
        <v>11</v>
      </c>
      <c r="B6" s="37">
        <v>448590</v>
      </c>
      <c r="C6" s="52">
        <v>107989.1098624</v>
      </c>
      <c r="D6" s="37">
        <v>67312</v>
      </c>
      <c r="E6" s="52">
        <v>33113</v>
      </c>
      <c r="F6" s="37">
        <v>342459</v>
      </c>
      <c r="G6" s="56" t="s">
        <v>48</v>
      </c>
      <c r="H6" s="35">
        <v>0</v>
      </c>
      <c r="I6" s="48">
        <v>0</v>
      </c>
      <c r="J6" s="37">
        <v>75505</v>
      </c>
      <c r="K6" s="52">
        <v>25242</v>
      </c>
      <c r="L6" s="35">
        <v>22933</v>
      </c>
      <c r="M6" s="52">
        <f>51.16036+704.75626+3933.6612+326.71665+438.18725+203.90176+15.56454+86.20768</f>
        <v>5760.155700000001</v>
      </c>
      <c r="N6" s="37">
        <v>1181649</v>
      </c>
      <c r="O6" s="44">
        <v>972645</v>
      </c>
      <c r="P6" s="37">
        <v>1462269</v>
      </c>
      <c r="Q6" s="52">
        <v>941354.06252</v>
      </c>
      <c r="R6" s="41">
        <v>37963</v>
      </c>
      <c r="S6" s="49">
        <v>13687</v>
      </c>
      <c r="T6" s="35">
        <v>0</v>
      </c>
      <c r="U6" s="48">
        <v>0</v>
      </c>
      <c r="V6" s="37">
        <v>85645</v>
      </c>
      <c r="W6" s="52">
        <v>21887</v>
      </c>
    </row>
    <row r="7" spans="1:23" s="26" customFormat="1" ht="18" customHeight="1">
      <c r="A7" s="28" t="s">
        <v>12</v>
      </c>
      <c r="B7" s="37">
        <v>238870</v>
      </c>
      <c r="C7" s="61"/>
      <c r="D7" s="37">
        <v>507</v>
      </c>
      <c r="E7" s="51"/>
      <c r="F7" s="37">
        <v>11796</v>
      </c>
      <c r="G7" s="57"/>
      <c r="H7" s="35">
        <v>0</v>
      </c>
      <c r="I7" s="48"/>
      <c r="J7" s="37">
        <v>0</v>
      </c>
      <c r="K7" s="51"/>
      <c r="L7" s="35">
        <v>0</v>
      </c>
      <c r="M7" s="53"/>
      <c r="N7" s="37">
        <v>0</v>
      </c>
      <c r="O7" s="45"/>
      <c r="P7" s="37">
        <v>4485</v>
      </c>
      <c r="Q7" s="53"/>
      <c r="R7" s="41">
        <v>382</v>
      </c>
      <c r="S7" s="51"/>
      <c r="T7" s="35">
        <v>0</v>
      </c>
      <c r="U7" s="48"/>
      <c r="V7" s="37">
        <v>325</v>
      </c>
      <c r="W7" s="53"/>
    </row>
    <row r="8" spans="1:23" s="26" customFormat="1" ht="18" customHeight="1">
      <c r="A8" s="28" t="s">
        <v>13</v>
      </c>
      <c r="B8" s="38" t="s">
        <v>58</v>
      </c>
      <c r="C8" s="43">
        <v>0</v>
      </c>
      <c r="D8" s="37">
        <v>30</v>
      </c>
      <c r="E8" s="37">
        <v>0</v>
      </c>
      <c r="F8" s="37">
        <v>5218</v>
      </c>
      <c r="G8" s="37" t="s">
        <v>49</v>
      </c>
      <c r="H8" s="35">
        <v>0</v>
      </c>
      <c r="I8" s="35">
        <v>0</v>
      </c>
      <c r="J8" s="37">
        <v>0</v>
      </c>
      <c r="K8" s="37"/>
      <c r="L8" s="35">
        <v>0</v>
      </c>
      <c r="M8" s="37">
        <v>0</v>
      </c>
      <c r="N8" s="37">
        <v>26552</v>
      </c>
      <c r="O8" s="40">
        <v>22681</v>
      </c>
      <c r="P8" s="37">
        <v>16906</v>
      </c>
      <c r="Q8" s="37">
        <v>33155.756219999996</v>
      </c>
      <c r="R8" s="41">
        <v>0</v>
      </c>
      <c r="S8" s="35">
        <v>0</v>
      </c>
      <c r="T8" s="35">
        <v>0</v>
      </c>
      <c r="U8" s="35">
        <v>0</v>
      </c>
      <c r="V8" s="37">
        <v>1757</v>
      </c>
      <c r="W8" s="37">
        <v>2000</v>
      </c>
    </row>
    <row r="9" spans="1:23" s="26" customFormat="1" ht="18" customHeight="1">
      <c r="A9" s="29" t="s">
        <v>14</v>
      </c>
      <c r="B9" s="37">
        <v>82809</v>
      </c>
      <c r="C9" s="52">
        <v>38977.789094399996</v>
      </c>
      <c r="D9" s="37">
        <f>SUM(D10:D12)</f>
        <v>17420</v>
      </c>
      <c r="E9" s="52">
        <v>6822</v>
      </c>
      <c r="F9" s="37">
        <v>15052</v>
      </c>
      <c r="G9" s="52" t="s">
        <v>50</v>
      </c>
      <c r="H9" s="35">
        <v>0</v>
      </c>
      <c r="I9" s="48">
        <v>0</v>
      </c>
      <c r="J9" s="37">
        <v>11151</v>
      </c>
      <c r="K9" s="52">
        <v>7121</v>
      </c>
      <c r="L9" s="35">
        <f>+L10+L11+L12</f>
        <v>29036</v>
      </c>
      <c r="M9" s="37">
        <f>+M11+M12</f>
        <v>9982.526759999999</v>
      </c>
      <c r="N9" s="37">
        <v>117654</v>
      </c>
      <c r="O9" s="44">
        <v>87040</v>
      </c>
      <c r="P9" s="37">
        <f>SUM(P10:P12)</f>
        <v>241151</v>
      </c>
      <c r="Q9" s="52">
        <v>93787.26981</v>
      </c>
      <c r="R9" s="41">
        <v>5629</v>
      </c>
      <c r="S9" s="49">
        <v>2034</v>
      </c>
      <c r="T9" s="35">
        <v>73</v>
      </c>
      <c r="U9" s="48">
        <v>0</v>
      </c>
      <c r="V9" s="37">
        <v>67133</v>
      </c>
      <c r="W9" s="52">
        <v>14913</v>
      </c>
    </row>
    <row r="10" spans="1:23" s="26" customFormat="1" ht="18" customHeight="1">
      <c r="A10" s="29" t="s">
        <v>16</v>
      </c>
      <c r="B10" s="39">
        <v>0</v>
      </c>
      <c r="C10" s="60"/>
      <c r="D10" s="37">
        <v>5293</v>
      </c>
      <c r="E10" s="50"/>
      <c r="F10" s="35">
        <v>0</v>
      </c>
      <c r="G10" s="60"/>
      <c r="H10" s="35">
        <v>0</v>
      </c>
      <c r="I10" s="48"/>
      <c r="J10" s="37">
        <v>0</v>
      </c>
      <c r="K10" s="50"/>
      <c r="L10" s="35">
        <v>0</v>
      </c>
      <c r="M10" s="37">
        <v>0</v>
      </c>
      <c r="N10" s="37">
        <v>32359</v>
      </c>
      <c r="O10" s="46"/>
      <c r="P10" s="37">
        <v>124225</v>
      </c>
      <c r="Q10" s="54"/>
      <c r="R10" s="41">
        <v>3021</v>
      </c>
      <c r="S10" s="50"/>
      <c r="T10" s="35">
        <v>0</v>
      </c>
      <c r="U10" s="48"/>
      <c r="V10" s="37">
        <v>54440</v>
      </c>
      <c r="W10" s="54"/>
    </row>
    <row r="11" spans="1:23" s="26" customFormat="1" ht="18" customHeight="1">
      <c r="A11" s="28" t="s">
        <v>15</v>
      </c>
      <c r="B11" s="37">
        <v>0</v>
      </c>
      <c r="C11" s="61"/>
      <c r="D11" s="37">
        <v>8477</v>
      </c>
      <c r="E11" s="51"/>
      <c r="F11" s="37">
        <v>12475</v>
      </c>
      <c r="G11" s="61"/>
      <c r="H11" s="35">
        <v>0</v>
      </c>
      <c r="I11" s="48"/>
      <c r="J11" s="37">
        <f>+J9</f>
        <v>11151</v>
      </c>
      <c r="K11" s="51"/>
      <c r="L11" s="35">
        <f>3986+24706</f>
        <v>28692</v>
      </c>
      <c r="M11" s="37">
        <f>28.00573+4.5643+221.73024+82.53226+649.33175+308.30728+42.46947+7.78919+76.28942+30.0062+7854.3003</f>
        <v>9305.32614</v>
      </c>
      <c r="N11" s="37">
        <v>71586</v>
      </c>
      <c r="O11" s="45"/>
      <c r="P11" s="37">
        <v>102343</v>
      </c>
      <c r="Q11" s="53"/>
      <c r="R11" s="41">
        <v>1952</v>
      </c>
      <c r="S11" s="51"/>
      <c r="T11" s="35">
        <v>0</v>
      </c>
      <c r="U11" s="48"/>
      <c r="V11" s="37">
        <v>9721</v>
      </c>
      <c r="W11" s="53"/>
    </row>
    <row r="12" spans="1:23" s="26" customFormat="1" ht="18" customHeight="1">
      <c r="A12" s="28" t="s">
        <v>13</v>
      </c>
      <c r="B12" s="37">
        <v>958</v>
      </c>
      <c r="C12" s="37">
        <v>4328</v>
      </c>
      <c r="D12" s="37">
        <v>3650</v>
      </c>
      <c r="E12" s="37">
        <v>0</v>
      </c>
      <c r="F12" s="37">
        <v>2577</v>
      </c>
      <c r="G12" s="37" t="s">
        <v>51</v>
      </c>
      <c r="H12" s="35">
        <v>0</v>
      </c>
      <c r="I12" s="35">
        <v>0</v>
      </c>
      <c r="J12" s="37">
        <v>0</v>
      </c>
      <c r="K12" s="37">
        <v>0</v>
      </c>
      <c r="L12" s="35">
        <v>344</v>
      </c>
      <c r="M12" s="37">
        <f>327.37302+349.8276</f>
        <v>677.2006200000001</v>
      </c>
      <c r="N12" s="37">
        <v>13709</v>
      </c>
      <c r="O12" s="40">
        <v>9320</v>
      </c>
      <c r="P12" s="37">
        <v>14583</v>
      </c>
      <c r="Q12" s="37">
        <v>31889.6411</v>
      </c>
      <c r="R12" s="41">
        <v>656</v>
      </c>
      <c r="S12" s="35">
        <v>536</v>
      </c>
      <c r="T12" s="35">
        <v>73</v>
      </c>
      <c r="U12" s="35">
        <v>137</v>
      </c>
      <c r="V12" s="37">
        <v>2972</v>
      </c>
      <c r="W12" s="37">
        <v>2679</v>
      </c>
    </row>
    <row r="13" spans="1:23" s="26" customFormat="1" ht="18" customHeight="1">
      <c r="A13" s="28" t="s">
        <v>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5">
        <v>0</v>
      </c>
      <c r="I13" s="35">
        <v>0</v>
      </c>
      <c r="J13" s="37">
        <v>0</v>
      </c>
      <c r="K13" s="37">
        <v>0</v>
      </c>
      <c r="L13" s="35">
        <v>0</v>
      </c>
      <c r="M13" s="37">
        <v>0</v>
      </c>
      <c r="N13" s="37">
        <v>0</v>
      </c>
      <c r="O13" s="40">
        <v>0</v>
      </c>
      <c r="P13" s="37">
        <v>0</v>
      </c>
      <c r="Q13" s="37">
        <v>0</v>
      </c>
      <c r="R13" s="41">
        <v>0</v>
      </c>
      <c r="S13" s="35">
        <v>0</v>
      </c>
      <c r="T13" s="35">
        <v>0</v>
      </c>
      <c r="U13" s="35">
        <v>0</v>
      </c>
      <c r="V13" s="37">
        <v>0</v>
      </c>
      <c r="W13" s="37">
        <v>0</v>
      </c>
    </row>
    <row r="14" spans="1:23" s="26" customFormat="1" ht="18" customHeight="1">
      <c r="A14" s="28" t="s">
        <v>0</v>
      </c>
      <c r="B14" s="37">
        <v>531399</v>
      </c>
      <c r="C14" s="37">
        <v>146966.8989568</v>
      </c>
      <c r="D14" s="37">
        <f>SUM(D6+D9)</f>
        <v>84732</v>
      </c>
      <c r="E14" s="35">
        <f>SUM(E6:E12)</f>
        <v>39935</v>
      </c>
      <c r="F14" s="37">
        <v>357511</v>
      </c>
      <c r="G14" s="37" t="s">
        <v>52</v>
      </c>
      <c r="H14" s="35">
        <v>0</v>
      </c>
      <c r="I14" s="35">
        <v>0</v>
      </c>
      <c r="J14" s="37">
        <f>+J9+J6</f>
        <v>86656</v>
      </c>
      <c r="K14" s="37">
        <f>SUM(K6,K9)</f>
        <v>32363</v>
      </c>
      <c r="L14" s="35">
        <f>L6+L9</f>
        <v>51969</v>
      </c>
      <c r="M14" s="37">
        <f>M6+M9</f>
        <v>15742.68246</v>
      </c>
      <c r="N14" s="37">
        <f>N9+N6</f>
        <v>1299303</v>
      </c>
      <c r="O14" s="40">
        <f>O9+O6</f>
        <v>1059685</v>
      </c>
      <c r="P14" s="37">
        <f>+P6+P9</f>
        <v>1703420</v>
      </c>
      <c r="Q14" s="37">
        <f>+Q6+Q9</f>
        <v>1035141.33233</v>
      </c>
      <c r="R14" s="41">
        <v>43592</v>
      </c>
      <c r="S14" s="35">
        <v>15721</v>
      </c>
      <c r="T14" s="35">
        <v>0</v>
      </c>
      <c r="U14" s="35">
        <v>0</v>
      </c>
      <c r="V14" s="37">
        <v>152778</v>
      </c>
      <c r="W14" s="37">
        <v>36800</v>
      </c>
    </row>
    <row r="15" spans="1:23" s="26" customFormat="1" ht="19.5" customHeight="1">
      <c r="A15" s="27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3"/>
      <c r="W15" s="23"/>
    </row>
    <row r="16" spans="1:23" s="26" customFormat="1" ht="42.75" customHeight="1">
      <c r="A16" s="28"/>
      <c r="B16" s="55" t="s">
        <v>17</v>
      </c>
      <c r="C16" s="55"/>
      <c r="D16" s="48" t="s">
        <v>26</v>
      </c>
      <c r="E16" s="48"/>
      <c r="F16" s="48" t="s">
        <v>18</v>
      </c>
      <c r="G16" s="48"/>
      <c r="H16" s="48" t="s">
        <v>19</v>
      </c>
      <c r="I16" s="48"/>
      <c r="J16" s="55" t="s">
        <v>20</v>
      </c>
      <c r="K16" s="55"/>
      <c r="L16" s="48" t="s">
        <v>21</v>
      </c>
      <c r="M16" s="48"/>
      <c r="N16" s="48" t="s">
        <v>25</v>
      </c>
      <c r="O16" s="48"/>
      <c r="P16" s="48" t="s">
        <v>44</v>
      </c>
      <c r="Q16" s="48"/>
      <c r="R16" s="48" t="s">
        <v>22</v>
      </c>
      <c r="S16" s="48"/>
      <c r="T16" s="47" t="s">
        <v>24</v>
      </c>
      <c r="U16" s="47"/>
      <c r="V16" s="48" t="s">
        <v>23</v>
      </c>
      <c r="W16" s="48"/>
    </row>
    <row r="17" spans="1:23" s="26" customFormat="1" ht="30">
      <c r="A17" s="28" t="s">
        <v>8</v>
      </c>
      <c r="B17" s="22" t="s">
        <v>3</v>
      </c>
      <c r="C17" s="22" t="s">
        <v>4</v>
      </c>
      <c r="D17" s="22" t="s">
        <v>3</v>
      </c>
      <c r="E17" s="22" t="s">
        <v>4</v>
      </c>
      <c r="F17" s="22" t="s">
        <v>3</v>
      </c>
      <c r="G17" s="22" t="s">
        <v>4</v>
      </c>
      <c r="H17" s="22" t="s">
        <v>3</v>
      </c>
      <c r="I17" s="22" t="s">
        <v>4</v>
      </c>
      <c r="J17" s="22" t="s">
        <v>3</v>
      </c>
      <c r="K17" s="22" t="s">
        <v>4</v>
      </c>
      <c r="L17" s="22" t="s">
        <v>3</v>
      </c>
      <c r="M17" s="22" t="s">
        <v>4</v>
      </c>
      <c r="N17" s="22" t="s">
        <v>3</v>
      </c>
      <c r="O17" s="22" t="s">
        <v>4</v>
      </c>
      <c r="P17" s="22" t="s">
        <v>3</v>
      </c>
      <c r="Q17" s="22" t="s">
        <v>4</v>
      </c>
      <c r="R17" s="22" t="s">
        <v>3</v>
      </c>
      <c r="S17" s="22" t="s">
        <v>4</v>
      </c>
      <c r="T17" s="22" t="s">
        <v>3</v>
      </c>
      <c r="U17" s="22" t="s">
        <v>4</v>
      </c>
      <c r="V17" s="22" t="s">
        <v>3</v>
      </c>
      <c r="W17" s="22" t="s">
        <v>4</v>
      </c>
    </row>
    <row r="18" spans="1:23" s="26" customFormat="1" ht="15">
      <c r="A18" s="28" t="s">
        <v>5</v>
      </c>
      <c r="B18" s="25">
        <v>268</v>
      </c>
      <c r="C18" s="35">
        <v>116019.1773568</v>
      </c>
      <c r="D18" s="35">
        <v>69</v>
      </c>
      <c r="E18" s="35">
        <v>28367</v>
      </c>
      <c r="F18" s="49" t="s">
        <v>53</v>
      </c>
      <c r="G18" s="49" t="s">
        <v>54</v>
      </c>
      <c r="H18" s="35">
        <v>0</v>
      </c>
      <c r="I18" s="35">
        <v>0</v>
      </c>
      <c r="J18" s="35">
        <v>46</v>
      </c>
      <c r="K18" s="35">
        <v>22619</v>
      </c>
      <c r="L18" s="35">
        <f>7.009+12.662-L19</f>
        <v>19.671</v>
      </c>
      <c r="M18" s="35">
        <f>2139.94564+5292.24332-M19</f>
        <v>7432.1889599999995</v>
      </c>
      <c r="N18" s="35">
        <v>1628</v>
      </c>
      <c r="O18" s="42">
        <v>528625</v>
      </c>
      <c r="P18" s="35">
        <v>2620.536</v>
      </c>
      <c r="Q18" s="35">
        <v>820249.2391</v>
      </c>
      <c r="R18" s="41">
        <v>36</v>
      </c>
      <c r="S18" s="35">
        <v>12353</v>
      </c>
      <c r="T18" s="35">
        <v>0</v>
      </c>
      <c r="U18" s="35">
        <v>88</v>
      </c>
      <c r="V18" s="35">
        <v>60</v>
      </c>
      <c r="W18" s="35">
        <v>22065</v>
      </c>
    </row>
    <row r="19" spans="1:23" s="26" customFormat="1" ht="15">
      <c r="A19" s="28" t="s">
        <v>6</v>
      </c>
      <c r="B19" s="25">
        <v>1</v>
      </c>
      <c r="C19" s="35">
        <v>1264</v>
      </c>
      <c r="D19" s="35"/>
      <c r="E19" s="35">
        <v>45</v>
      </c>
      <c r="F19" s="51"/>
      <c r="G19" s="51"/>
      <c r="H19" s="35">
        <v>0</v>
      </c>
      <c r="I19" s="35">
        <v>0</v>
      </c>
      <c r="J19" s="35">
        <v>0</v>
      </c>
      <c r="K19" s="35">
        <v>0</v>
      </c>
      <c r="L19" s="15">
        <v>0</v>
      </c>
      <c r="M19" s="15">
        <v>0</v>
      </c>
      <c r="N19" s="35">
        <v>10</v>
      </c>
      <c r="O19" s="42">
        <v>8251</v>
      </c>
      <c r="P19" s="35">
        <v>14.295</v>
      </c>
      <c r="Q19" s="35">
        <v>3750.15101</v>
      </c>
      <c r="R19" s="41">
        <v>0</v>
      </c>
      <c r="S19" s="35">
        <v>5</v>
      </c>
      <c r="T19" s="35">
        <v>0</v>
      </c>
      <c r="U19" s="35">
        <v>0</v>
      </c>
      <c r="V19" s="35">
        <v>0.054</v>
      </c>
      <c r="W19" s="35">
        <v>87</v>
      </c>
    </row>
    <row r="20" spans="1:23" s="26" customFormat="1" ht="15">
      <c r="A20" s="28" t="s">
        <v>7</v>
      </c>
      <c r="B20" s="25">
        <v>448</v>
      </c>
      <c r="C20" s="35">
        <v>29683.721599999997</v>
      </c>
      <c r="D20" s="35">
        <v>150</v>
      </c>
      <c r="E20" s="35">
        <v>11523</v>
      </c>
      <c r="F20" s="35" t="s">
        <v>55</v>
      </c>
      <c r="G20" s="35" t="s">
        <v>56</v>
      </c>
      <c r="H20" s="35">
        <v>0</v>
      </c>
      <c r="I20" s="35">
        <v>0</v>
      </c>
      <c r="J20" s="35">
        <v>130</v>
      </c>
      <c r="K20" s="35">
        <v>9744</v>
      </c>
      <c r="L20" s="35">
        <f>28.164+66.92</f>
        <v>95.084</v>
      </c>
      <c r="M20" s="35">
        <f>2596.13884+5714.35466</f>
        <v>8310.4935</v>
      </c>
      <c r="N20" s="35">
        <v>4010</v>
      </c>
      <c r="O20" s="42">
        <v>522809</v>
      </c>
      <c r="P20" s="35">
        <v>3972.262</v>
      </c>
      <c r="Q20" s="35">
        <v>211141.94222</v>
      </c>
      <c r="R20" s="41">
        <v>60</v>
      </c>
      <c r="S20" s="35">
        <v>3363</v>
      </c>
      <c r="T20" s="35">
        <v>0</v>
      </c>
      <c r="U20" s="35">
        <v>49</v>
      </c>
      <c r="V20" s="35">
        <v>99</v>
      </c>
      <c r="W20" s="35">
        <v>14648</v>
      </c>
    </row>
    <row r="21" spans="1:23" s="26" customFormat="1" ht="15">
      <c r="A21" s="28" t="s">
        <v>0</v>
      </c>
      <c r="B21" s="25">
        <v>717</v>
      </c>
      <c r="C21" s="35">
        <v>146966.8989568</v>
      </c>
      <c r="D21" s="35">
        <f>SUM(D18:D20)</f>
        <v>219</v>
      </c>
      <c r="E21" s="35">
        <f>SUM(E18:E20)</f>
        <v>39935</v>
      </c>
      <c r="F21" s="35">
        <v>1961</v>
      </c>
      <c r="G21" s="35" t="s">
        <v>57</v>
      </c>
      <c r="H21" s="35">
        <v>0</v>
      </c>
      <c r="I21" s="35">
        <v>0</v>
      </c>
      <c r="J21" s="35">
        <f aca="true" t="shared" si="0" ref="J21:Q21">SUM(J18:J20)</f>
        <v>176</v>
      </c>
      <c r="K21" s="35">
        <f t="shared" si="0"/>
        <v>32363</v>
      </c>
      <c r="L21" s="35">
        <f t="shared" si="0"/>
        <v>114.755</v>
      </c>
      <c r="M21" s="35">
        <f t="shared" si="0"/>
        <v>15742.68246</v>
      </c>
      <c r="N21" s="35">
        <f>SUM(N18:N20)</f>
        <v>5648</v>
      </c>
      <c r="O21" s="42">
        <f>SUM(O18:O20)</f>
        <v>1059685</v>
      </c>
      <c r="P21" s="35">
        <f t="shared" si="0"/>
        <v>6607.093000000001</v>
      </c>
      <c r="Q21" s="35">
        <f t="shared" si="0"/>
        <v>1035141.33233</v>
      </c>
      <c r="R21" s="41">
        <v>96</v>
      </c>
      <c r="S21" s="35">
        <v>15721</v>
      </c>
      <c r="T21" s="35">
        <v>0</v>
      </c>
      <c r="U21" s="35">
        <v>137</v>
      </c>
      <c r="V21" s="35">
        <v>159.054</v>
      </c>
      <c r="W21" s="35">
        <v>36800</v>
      </c>
    </row>
    <row r="22" s="14" customFormat="1" ht="15"/>
    <row r="24" spans="2:3" ht="15">
      <c r="B24" s="30"/>
      <c r="C24" s="30"/>
    </row>
    <row r="25" spans="2:3" ht="15">
      <c r="B25" s="31"/>
      <c r="C25" s="30"/>
    </row>
    <row r="26" spans="2:3" ht="15">
      <c r="B26" s="31"/>
      <c r="C26" s="27"/>
    </row>
    <row r="27" spans="2:3" ht="15">
      <c r="B27" s="31"/>
      <c r="C27" s="27"/>
    </row>
    <row r="28" spans="2:3" ht="15">
      <c r="B28" s="31"/>
      <c r="C28" s="27"/>
    </row>
    <row r="29" spans="2:3" ht="15">
      <c r="B29" s="32"/>
      <c r="C29" s="33"/>
    </row>
    <row r="30" spans="2:3" ht="15">
      <c r="B30" s="32"/>
      <c r="C30" s="33"/>
    </row>
    <row r="31" spans="2:3" ht="15">
      <c r="B31" s="31"/>
      <c r="C31" s="27"/>
    </row>
    <row r="32" spans="2:3" ht="15">
      <c r="B32" s="31"/>
      <c r="C32" s="27"/>
    </row>
    <row r="33" spans="2:3" ht="15">
      <c r="B33" s="34"/>
      <c r="C33" s="27"/>
    </row>
    <row r="34" spans="2:3" ht="15">
      <c r="B34" s="31"/>
      <c r="C34" s="27"/>
    </row>
    <row r="35" spans="2:3" ht="15">
      <c r="B35" s="30"/>
      <c r="C35" s="30"/>
    </row>
  </sheetData>
  <sheetProtection/>
  <mergeCells count="48">
    <mergeCell ref="Q9:Q11"/>
    <mergeCell ref="D4:E4"/>
    <mergeCell ref="M6:M7"/>
    <mergeCell ref="C6:C7"/>
    <mergeCell ref="R4:S4"/>
    <mergeCell ref="E6:E7"/>
    <mergeCell ref="C9:C11"/>
    <mergeCell ref="F4:G4"/>
    <mergeCell ref="S6:S7"/>
    <mergeCell ref="N4:O4"/>
    <mergeCell ref="P4:Q4"/>
    <mergeCell ref="B16:C16"/>
    <mergeCell ref="D16:E16"/>
    <mergeCell ref="F16:G16"/>
    <mergeCell ref="E9:E11"/>
    <mergeCell ref="L16:M16"/>
    <mergeCell ref="N16:O16"/>
    <mergeCell ref="H16:I16"/>
    <mergeCell ref="A1:W1"/>
    <mergeCell ref="A2:W2"/>
    <mergeCell ref="A3:U3"/>
    <mergeCell ref="G9:G11"/>
    <mergeCell ref="T4:U4"/>
    <mergeCell ref="B4:C4"/>
    <mergeCell ref="V4:W4"/>
    <mergeCell ref="H4:I4"/>
    <mergeCell ref="J4:K4"/>
    <mergeCell ref="L4:M4"/>
    <mergeCell ref="W9:W11"/>
    <mergeCell ref="F18:F19"/>
    <mergeCell ref="G18:G19"/>
    <mergeCell ref="K9:K11"/>
    <mergeCell ref="K6:K7"/>
    <mergeCell ref="I9:I11"/>
    <mergeCell ref="J16:K16"/>
    <mergeCell ref="G6:G7"/>
    <mergeCell ref="I6:I7"/>
    <mergeCell ref="Q6:Q7"/>
    <mergeCell ref="O6:O7"/>
    <mergeCell ref="O9:O11"/>
    <mergeCell ref="T16:U16"/>
    <mergeCell ref="V16:W16"/>
    <mergeCell ref="U6:U7"/>
    <mergeCell ref="P16:Q16"/>
    <mergeCell ref="S9:S11"/>
    <mergeCell ref="W6:W7"/>
    <mergeCell ref="U9:U11"/>
    <mergeCell ref="R16:S16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B8 G6:G15 G18:G21 F18:F21" numberStoredAsText="1"/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9" zoomScaleNormal="99" zoomScaleSheetLayoutView="100" zoomScalePageLayoutView="0" workbookViewId="0" topLeftCell="A1">
      <selection activeCell="B18" sqref="B18:W2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3" ht="42.75" customHeight="1">
      <c r="A4" s="3"/>
      <c r="B4" s="71" t="s">
        <v>17</v>
      </c>
      <c r="C4" s="72"/>
      <c r="D4" s="65" t="s">
        <v>26</v>
      </c>
      <c r="E4" s="66"/>
      <c r="F4" s="65" t="s">
        <v>18</v>
      </c>
      <c r="G4" s="66"/>
      <c r="H4" s="65" t="s">
        <v>19</v>
      </c>
      <c r="I4" s="66"/>
      <c r="J4" s="71" t="s">
        <v>20</v>
      </c>
      <c r="K4" s="72"/>
      <c r="L4" s="65" t="s">
        <v>21</v>
      </c>
      <c r="M4" s="66"/>
      <c r="N4" s="65" t="s">
        <v>25</v>
      </c>
      <c r="O4" s="66"/>
      <c r="P4" s="65" t="s">
        <v>45</v>
      </c>
      <c r="Q4" s="66"/>
      <c r="R4" s="65" t="s">
        <v>22</v>
      </c>
      <c r="S4" s="66"/>
      <c r="T4" s="69" t="s">
        <v>24</v>
      </c>
      <c r="U4" s="70"/>
      <c r="V4" s="65" t="s">
        <v>23</v>
      </c>
      <c r="W4" s="66"/>
    </row>
    <row r="5" spans="1:24" ht="45">
      <c r="A5" s="3" t="s">
        <v>29</v>
      </c>
      <c r="B5" s="7" t="s">
        <v>27</v>
      </c>
      <c r="C5" s="6" t="s">
        <v>28</v>
      </c>
      <c r="D5" s="7" t="s">
        <v>27</v>
      </c>
      <c r="E5" s="6" t="s">
        <v>28</v>
      </c>
      <c r="F5" s="7" t="s">
        <v>27</v>
      </c>
      <c r="G5" s="6" t="s">
        <v>28</v>
      </c>
      <c r="H5" s="7" t="s">
        <v>27</v>
      </c>
      <c r="I5" s="6" t="s">
        <v>28</v>
      </c>
      <c r="J5" s="7" t="s">
        <v>27</v>
      </c>
      <c r="K5" s="6" t="s">
        <v>28</v>
      </c>
      <c r="L5" s="7" t="s">
        <v>27</v>
      </c>
      <c r="M5" s="6" t="s">
        <v>28</v>
      </c>
      <c r="N5" s="7" t="s">
        <v>27</v>
      </c>
      <c r="O5" s="6" t="s">
        <v>28</v>
      </c>
      <c r="P5" s="7" t="s">
        <v>27</v>
      </c>
      <c r="Q5" s="6" t="s">
        <v>28</v>
      </c>
      <c r="R5" s="7" t="s">
        <v>27</v>
      </c>
      <c r="S5" s="6" t="s">
        <v>28</v>
      </c>
      <c r="T5" s="7" t="s">
        <v>27</v>
      </c>
      <c r="U5" s="6" t="s">
        <v>28</v>
      </c>
      <c r="V5" s="7" t="s">
        <v>27</v>
      </c>
      <c r="W5" s="6" t="s">
        <v>28</v>
      </c>
      <c r="X5" s="2"/>
    </row>
    <row r="6" spans="1:24" ht="18" customHeight="1">
      <c r="A6" s="1" t="s">
        <v>30</v>
      </c>
      <c r="B6" s="37">
        <v>448590</v>
      </c>
      <c r="C6" s="52">
        <v>107989.1098624</v>
      </c>
      <c r="D6" s="37">
        <v>67312</v>
      </c>
      <c r="E6" s="52">
        <v>33113</v>
      </c>
      <c r="F6" s="37">
        <v>342459</v>
      </c>
      <c r="G6" s="56" t="s">
        <v>48</v>
      </c>
      <c r="H6" s="36">
        <v>0</v>
      </c>
      <c r="I6" s="48">
        <v>0</v>
      </c>
      <c r="J6" s="37">
        <v>75505</v>
      </c>
      <c r="K6" s="52">
        <v>25242</v>
      </c>
      <c r="L6" s="36">
        <v>22933</v>
      </c>
      <c r="M6" s="52">
        <f>51.16036+704.75626+3933.6612+326.71665+438.18725+203.90176+15.56454+86.20768</f>
        <v>5760.155700000001</v>
      </c>
      <c r="N6" s="37">
        <v>1181649</v>
      </c>
      <c r="O6" s="44">
        <v>972645</v>
      </c>
      <c r="P6" s="37">
        <v>1462269</v>
      </c>
      <c r="Q6" s="52">
        <v>941354.06252</v>
      </c>
      <c r="R6" s="41">
        <v>37963</v>
      </c>
      <c r="S6" s="49">
        <v>13687</v>
      </c>
      <c r="T6" s="36">
        <v>0</v>
      </c>
      <c r="U6" s="48">
        <v>0</v>
      </c>
      <c r="V6" s="37">
        <v>85645</v>
      </c>
      <c r="W6" s="52">
        <v>21887</v>
      </c>
      <c r="X6" s="2"/>
    </row>
    <row r="7" spans="1:24" ht="18" customHeight="1">
      <c r="A7" s="1" t="s">
        <v>31</v>
      </c>
      <c r="B7" s="37">
        <v>238870</v>
      </c>
      <c r="C7" s="61"/>
      <c r="D7" s="37">
        <v>507</v>
      </c>
      <c r="E7" s="51"/>
      <c r="F7" s="37">
        <v>11796</v>
      </c>
      <c r="G7" s="57"/>
      <c r="H7" s="36">
        <v>0</v>
      </c>
      <c r="I7" s="48"/>
      <c r="J7" s="37">
        <v>0</v>
      </c>
      <c r="K7" s="51"/>
      <c r="L7" s="36">
        <v>0</v>
      </c>
      <c r="M7" s="53"/>
      <c r="N7" s="37">
        <v>0</v>
      </c>
      <c r="O7" s="45"/>
      <c r="P7" s="37">
        <v>4485</v>
      </c>
      <c r="Q7" s="53"/>
      <c r="R7" s="41">
        <v>382</v>
      </c>
      <c r="S7" s="51"/>
      <c r="T7" s="36">
        <v>0</v>
      </c>
      <c r="U7" s="48"/>
      <c r="V7" s="37">
        <v>325</v>
      </c>
      <c r="W7" s="53"/>
      <c r="X7" s="2"/>
    </row>
    <row r="8" spans="1:24" ht="18" customHeight="1">
      <c r="A8" s="1" t="s">
        <v>32</v>
      </c>
      <c r="B8" s="38" t="s">
        <v>58</v>
      </c>
      <c r="C8" s="43">
        <v>0</v>
      </c>
      <c r="D8" s="37">
        <v>30</v>
      </c>
      <c r="E8" s="37">
        <v>0</v>
      </c>
      <c r="F8" s="37">
        <v>5218</v>
      </c>
      <c r="G8" s="37" t="s">
        <v>49</v>
      </c>
      <c r="H8" s="36">
        <v>0</v>
      </c>
      <c r="I8" s="36">
        <v>0</v>
      </c>
      <c r="J8" s="37">
        <v>0</v>
      </c>
      <c r="K8" s="37"/>
      <c r="L8" s="36">
        <v>0</v>
      </c>
      <c r="M8" s="37">
        <v>0</v>
      </c>
      <c r="N8" s="37">
        <v>26552</v>
      </c>
      <c r="O8" s="40">
        <v>22681</v>
      </c>
      <c r="P8" s="37">
        <v>16906</v>
      </c>
      <c r="Q8" s="37">
        <v>33155.756219999996</v>
      </c>
      <c r="R8" s="41">
        <v>0</v>
      </c>
      <c r="S8" s="36">
        <v>0</v>
      </c>
      <c r="T8" s="36">
        <v>0</v>
      </c>
      <c r="U8" s="36">
        <v>0</v>
      </c>
      <c r="V8" s="37">
        <v>1757</v>
      </c>
      <c r="W8" s="37">
        <v>2000</v>
      </c>
      <c r="X8" s="2"/>
    </row>
    <row r="9" spans="1:24" ht="18" customHeight="1">
      <c r="A9" s="1" t="s">
        <v>33</v>
      </c>
      <c r="B9" s="37">
        <v>82809</v>
      </c>
      <c r="C9" s="52">
        <v>38977.789094399996</v>
      </c>
      <c r="D9" s="37">
        <f>SUM(D10:D12)</f>
        <v>17420</v>
      </c>
      <c r="E9" s="52">
        <v>6822</v>
      </c>
      <c r="F9" s="37">
        <v>15052</v>
      </c>
      <c r="G9" s="52" t="s">
        <v>50</v>
      </c>
      <c r="H9" s="36">
        <v>0</v>
      </c>
      <c r="I9" s="48">
        <v>0</v>
      </c>
      <c r="J9" s="37">
        <v>11151</v>
      </c>
      <c r="K9" s="52">
        <v>7121</v>
      </c>
      <c r="L9" s="36">
        <f>+L10+L11+L12</f>
        <v>29036</v>
      </c>
      <c r="M9" s="37">
        <f>+M11+M12</f>
        <v>9982.526759999999</v>
      </c>
      <c r="N9" s="37">
        <v>117654</v>
      </c>
      <c r="O9" s="44">
        <v>87040</v>
      </c>
      <c r="P9" s="37">
        <f>SUM(P10:P12)</f>
        <v>241151</v>
      </c>
      <c r="Q9" s="52">
        <v>93787.26981</v>
      </c>
      <c r="R9" s="41">
        <v>5629</v>
      </c>
      <c r="S9" s="49">
        <v>2034</v>
      </c>
      <c r="T9" s="36">
        <v>73</v>
      </c>
      <c r="U9" s="48">
        <v>0</v>
      </c>
      <c r="V9" s="37">
        <v>67133</v>
      </c>
      <c r="W9" s="52">
        <v>14913</v>
      </c>
      <c r="X9" s="5"/>
    </row>
    <row r="10" spans="1:24" ht="18" customHeight="1">
      <c r="A10" s="1" t="s">
        <v>34</v>
      </c>
      <c r="B10" s="39">
        <v>0</v>
      </c>
      <c r="C10" s="60"/>
      <c r="D10" s="37">
        <v>5293</v>
      </c>
      <c r="E10" s="50"/>
      <c r="F10" s="36">
        <v>0</v>
      </c>
      <c r="G10" s="60"/>
      <c r="H10" s="36">
        <v>0</v>
      </c>
      <c r="I10" s="48"/>
      <c r="J10" s="37">
        <v>0</v>
      </c>
      <c r="K10" s="50"/>
      <c r="L10" s="36">
        <v>0</v>
      </c>
      <c r="M10" s="37">
        <v>0</v>
      </c>
      <c r="N10" s="37">
        <v>32359</v>
      </c>
      <c r="O10" s="46"/>
      <c r="P10" s="37">
        <v>124225</v>
      </c>
      <c r="Q10" s="54"/>
      <c r="R10" s="41">
        <v>3021</v>
      </c>
      <c r="S10" s="50"/>
      <c r="T10" s="36">
        <v>0</v>
      </c>
      <c r="U10" s="48"/>
      <c r="V10" s="37">
        <v>54440</v>
      </c>
      <c r="W10" s="54"/>
      <c r="X10" s="5"/>
    </row>
    <row r="11" spans="1:24" ht="18" customHeight="1">
      <c r="A11" s="1" t="s">
        <v>35</v>
      </c>
      <c r="B11" s="37">
        <v>0</v>
      </c>
      <c r="C11" s="61"/>
      <c r="D11" s="37">
        <v>8477</v>
      </c>
      <c r="E11" s="51"/>
      <c r="F11" s="37">
        <v>12475</v>
      </c>
      <c r="G11" s="61"/>
      <c r="H11" s="36">
        <v>0</v>
      </c>
      <c r="I11" s="48"/>
      <c r="J11" s="37">
        <f>+J9</f>
        <v>11151</v>
      </c>
      <c r="K11" s="51"/>
      <c r="L11" s="36">
        <f>3986+24706</f>
        <v>28692</v>
      </c>
      <c r="M11" s="37">
        <f>28.00573+4.5643+221.73024+82.53226+649.33175+308.30728+42.46947+7.78919+76.28942+30.0062+7854.3003</f>
        <v>9305.32614</v>
      </c>
      <c r="N11" s="37">
        <v>71586</v>
      </c>
      <c r="O11" s="45"/>
      <c r="P11" s="37">
        <v>102343</v>
      </c>
      <c r="Q11" s="53"/>
      <c r="R11" s="41">
        <v>1952</v>
      </c>
      <c r="S11" s="51"/>
      <c r="T11" s="36">
        <v>0</v>
      </c>
      <c r="U11" s="48"/>
      <c r="V11" s="37">
        <v>9721</v>
      </c>
      <c r="W11" s="53"/>
      <c r="X11" s="2"/>
    </row>
    <row r="12" spans="1:24" ht="18" customHeight="1">
      <c r="A12" s="1" t="s">
        <v>32</v>
      </c>
      <c r="B12" s="37">
        <v>958</v>
      </c>
      <c r="C12" s="37">
        <v>4328</v>
      </c>
      <c r="D12" s="37">
        <v>3650</v>
      </c>
      <c r="E12" s="37">
        <v>0</v>
      </c>
      <c r="F12" s="37">
        <v>2577</v>
      </c>
      <c r="G12" s="37" t="s">
        <v>51</v>
      </c>
      <c r="H12" s="36">
        <v>0</v>
      </c>
      <c r="I12" s="36">
        <v>0</v>
      </c>
      <c r="J12" s="37">
        <v>0</v>
      </c>
      <c r="K12" s="37">
        <v>0</v>
      </c>
      <c r="L12" s="36">
        <v>344</v>
      </c>
      <c r="M12" s="37">
        <f>327.37302+349.8276</f>
        <v>677.2006200000001</v>
      </c>
      <c r="N12" s="37">
        <v>13709</v>
      </c>
      <c r="O12" s="40">
        <v>9320</v>
      </c>
      <c r="P12" s="37">
        <v>14583</v>
      </c>
      <c r="Q12" s="37">
        <v>31889.6411</v>
      </c>
      <c r="R12" s="41">
        <v>656</v>
      </c>
      <c r="S12" s="36">
        <v>536</v>
      </c>
      <c r="T12" s="36">
        <v>73</v>
      </c>
      <c r="U12" s="36">
        <v>137</v>
      </c>
      <c r="V12" s="37">
        <v>2972</v>
      </c>
      <c r="W12" s="37">
        <v>2679</v>
      </c>
      <c r="X12" s="2"/>
    </row>
    <row r="13" spans="1:24" ht="18" customHeight="1">
      <c r="A13" s="1" t="s">
        <v>36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6">
        <v>0</v>
      </c>
      <c r="I13" s="36">
        <v>0</v>
      </c>
      <c r="J13" s="37">
        <v>0</v>
      </c>
      <c r="K13" s="37">
        <v>0</v>
      </c>
      <c r="L13" s="36">
        <v>0</v>
      </c>
      <c r="M13" s="37">
        <v>0</v>
      </c>
      <c r="N13" s="37">
        <v>0</v>
      </c>
      <c r="O13" s="40">
        <v>0</v>
      </c>
      <c r="P13" s="37">
        <v>0</v>
      </c>
      <c r="Q13" s="37">
        <v>0</v>
      </c>
      <c r="R13" s="41">
        <v>0</v>
      </c>
      <c r="S13" s="36">
        <v>0</v>
      </c>
      <c r="T13" s="36">
        <v>0</v>
      </c>
      <c r="U13" s="36">
        <v>0</v>
      </c>
      <c r="V13" s="37">
        <v>0</v>
      </c>
      <c r="W13" s="37">
        <v>0</v>
      </c>
      <c r="X13" s="2"/>
    </row>
    <row r="14" spans="1:24" ht="18" customHeight="1">
      <c r="A14" s="1" t="s">
        <v>38</v>
      </c>
      <c r="B14" s="37">
        <v>531399</v>
      </c>
      <c r="C14" s="37">
        <v>146966.8989568</v>
      </c>
      <c r="D14" s="37">
        <f>SUM(D6+D9)</f>
        <v>84732</v>
      </c>
      <c r="E14" s="36">
        <f>SUM(E6:E12)</f>
        <v>39935</v>
      </c>
      <c r="F14" s="37">
        <v>357511</v>
      </c>
      <c r="G14" s="37" t="s">
        <v>52</v>
      </c>
      <c r="H14" s="36">
        <v>0</v>
      </c>
      <c r="I14" s="36">
        <v>0</v>
      </c>
      <c r="J14" s="37">
        <f>+J9+J6</f>
        <v>86656</v>
      </c>
      <c r="K14" s="37">
        <f>SUM(K6,K9)</f>
        <v>32363</v>
      </c>
      <c r="L14" s="36">
        <f>L6+L9</f>
        <v>51969</v>
      </c>
      <c r="M14" s="37">
        <f>M6+M9</f>
        <v>15742.68246</v>
      </c>
      <c r="N14" s="37">
        <f>N9+N6</f>
        <v>1299303</v>
      </c>
      <c r="O14" s="40">
        <f>O9+O6</f>
        <v>1059685</v>
      </c>
      <c r="P14" s="37">
        <f>+P6+P9</f>
        <v>1703420</v>
      </c>
      <c r="Q14" s="37">
        <f>+Q6+Q9</f>
        <v>1035141.33233</v>
      </c>
      <c r="R14" s="41">
        <v>43592</v>
      </c>
      <c r="S14" s="36">
        <v>15721</v>
      </c>
      <c r="T14" s="36">
        <v>0</v>
      </c>
      <c r="U14" s="36">
        <v>0</v>
      </c>
      <c r="V14" s="37">
        <v>152778</v>
      </c>
      <c r="W14" s="37">
        <v>36800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6"/>
      <c r="P15" s="9"/>
      <c r="Q15" s="9"/>
      <c r="R15" s="13"/>
      <c r="S15" s="8"/>
      <c r="T15" s="9"/>
      <c r="U15" s="9"/>
      <c r="V15" s="9"/>
      <c r="W15" s="9"/>
      <c r="X15" s="2"/>
    </row>
    <row r="16" spans="1:23" ht="42.75" customHeight="1">
      <c r="A16" s="3"/>
      <c r="B16" s="71" t="s">
        <v>17</v>
      </c>
      <c r="C16" s="72"/>
      <c r="D16" s="65" t="s">
        <v>26</v>
      </c>
      <c r="E16" s="66"/>
      <c r="F16" s="65" t="s">
        <v>18</v>
      </c>
      <c r="G16" s="66"/>
      <c r="H16" s="65" t="s">
        <v>19</v>
      </c>
      <c r="I16" s="66"/>
      <c r="J16" s="71" t="s">
        <v>20</v>
      </c>
      <c r="K16" s="72"/>
      <c r="L16" s="65" t="s">
        <v>21</v>
      </c>
      <c r="M16" s="66"/>
      <c r="N16" s="65" t="s">
        <v>25</v>
      </c>
      <c r="O16" s="67"/>
      <c r="P16" s="68" t="s">
        <v>44</v>
      </c>
      <c r="Q16" s="68"/>
      <c r="R16" s="67" t="s">
        <v>22</v>
      </c>
      <c r="S16" s="66"/>
      <c r="T16" s="69" t="s">
        <v>24</v>
      </c>
      <c r="U16" s="70"/>
      <c r="V16" s="65" t="s">
        <v>23</v>
      </c>
      <c r="W16" s="66"/>
    </row>
    <row r="17" spans="1:23" ht="45">
      <c r="A17" s="3" t="s">
        <v>39</v>
      </c>
      <c r="B17" s="6" t="s">
        <v>43</v>
      </c>
      <c r="C17" s="6" t="s">
        <v>28</v>
      </c>
      <c r="D17" s="6" t="s">
        <v>43</v>
      </c>
      <c r="E17" s="6" t="s">
        <v>28</v>
      </c>
      <c r="F17" s="6" t="s">
        <v>43</v>
      </c>
      <c r="G17" s="6" t="s">
        <v>28</v>
      </c>
      <c r="H17" s="6" t="s">
        <v>43</v>
      </c>
      <c r="I17" s="6" t="s">
        <v>28</v>
      </c>
      <c r="J17" s="6" t="s">
        <v>43</v>
      </c>
      <c r="K17" s="6" t="s">
        <v>28</v>
      </c>
      <c r="L17" s="6" t="s">
        <v>43</v>
      </c>
      <c r="M17" s="6" t="s">
        <v>28</v>
      </c>
      <c r="N17" s="6" t="s">
        <v>43</v>
      </c>
      <c r="O17" s="17" t="s">
        <v>28</v>
      </c>
      <c r="P17" s="6" t="s">
        <v>43</v>
      </c>
      <c r="Q17" s="6" t="s">
        <v>28</v>
      </c>
      <c r="R17" s="18" t="s">
        <v>43</v>
      </c>
      <c r="S17" s="6" t="s">
        <v>28</v>
      </c>
      <c r="T17" s="6" t="s">
        <v>43</v>
      </c>
      <c r="U17" s="6" t="s">
        <v>28</v>
      </c>
      <c r="V17" s="6" t="s">
        <v>43</v>
      </c>
      <c r="W17" s="6" t="s">
        <v>28</v>
      </c>
    </row>
    <row r="18" spans="1:23" ht="15">
      <c r="A18" s="3" t="s">
        <v>40</v>
      </c>
      <c r="B18" s="25">
        <v>268</v>
      </c>
      <c r="C18" s="36">
        <v>116019.1773568</v>
      </c>
      <c r="D18" s="36">
        <v>69</v>
      </c>
      <c r="E18" s="36">
        <v>28367</v>
      </c>
      <c r="F18" s="49" t="s">
        <v>53</v>
      </c>
      <c r="G18" s="49" t="s">
        <v>54</v>
      </c>
      <c r="H18" s="36">
        <v>0</v>
      </c>
      <c r="I18" s="36">
        <v>0</v>
      </c>
      <c r="J18" s="36">
        <v>46</v>
      </c>
      <c r="K18" s="36">
        <v>22619</v>
      </c>
      <c r="L18" s="36">
        <f>7.009+12.662-L19</f>
        <v>19.671</v>
      </c>
      <c r="M18" s="36">
        <f>2139.94564+5292.24332-M19</f>
        <v>7432.1889599999995</v>
      </c>
      <c r="N18" s="36">
        <v>1628</v>
      </c>
      <c r="O18" s="42">
        <v>528625</v>
      </c>
      <c r="P18" s="36">
        <v>2620.536</v>
      </c>
      <c r="Q18" s="36">
        <v>820249.2391</v>
      </c>
      <c r="R18" s="41">
        <v>36</v>
      </c>
      <c r="S18" s="36">
        <v>12353</v>
      </c>
      <c r="T18" s="36">
        <v>0</v>
      </c>
      <c r="U18" s="36">
        <v>88</v>
      </c>
      <c r="V18" s="36">
        <v>60</v>
      </c>
      <c r="W18" s="36">
        <v>22065</v>
      </c>
    </row>
    <row r="19" spans="1:23" ht="15">
      <c r="A19" s="3" t="s">
        <v>41</v>
      </c>
      <c r="B19" s="25">
        <v>1</v>
      </c>
      <c r="C19" s="36">
        <v>1264</v>
      </c>
      <c r="D19" s="36"/>
      <c r="E19" s="36">
        <v>45</v>
      </c>
      <c r="F19" s="51"/>
      <c r="G19" s="51"/>
      <c r="H19" s="36">
        <v>0</v>
      </c>
      <c r="I19" s="36">
        <v>0</v>
      </c>
      <c r="J19" s="36">
        <v>0</v>
      </c>
      <c r="K19" s="36">
        <v>0</v>
      </c>
      <c r="L19" s="15">
        <v>0</v>
      </c>
      <c r="M19" s="15">
        <v>0</v>
      </c>
      <c r="N19" s="36">
        <v>10</v>
      </c>
      <c r="O19" s="42">
        <v>8251</v>
      </c>
      <c r="P19" s="36">
        <v>14.295</v>
      </c>
      <c r="Q19" s="36">
        <v>3750.15101</v>
      </c>
      <c r="R19" s="41">
        <v>0</v>
      </c>
      <c r="S19" s="36">
        <v>5</v>
      </c>
      <c r="T19" s="36">
        <v>0</v>
      </c>
      <c r="U19" s="36">
        <v>0</v>
      </c>
      <c r="V19" s="36">
        <v>0.054</v>
      </c>
      <c r="W19" s="36">
        <v>87</v>
      </c>
    </row>
    <row r="20" spans="1:23" ht="15">
      <c r="A20" s="3" t="s">
        <v>42</v>
      </c>
      <c r="B20" s="25">
        <v>448</v>
      </c>
      <c r="C20" s="36">
        <v>29683.721599999997</v>
      </c>
      <c r="D20" s="36">
        <v>150</v>
      </c>
      <c r="E20" s="36">
        <v>11523</v>
      </c>
      <c r="F20" s="36" t="s">
        <v>55</v>
      </c>
      <c r="G20" s="36" t="s">
        <v>56</v>
      </c>
      <c r="H20" s="36">
        <v>0</v>
      </c>
      <c r="I20" s="36">
        <v>0</v>
      </c>
      <c r="J20" s="36">
        <v>130</v>
      </c>
      <c r="K20" s="36">
        <v>9744</v>
      </c>
      <c r="L20" s="36">
        <f>28.164+66.92</f>
        <v>95.084</v>
      </c>
      <c r="M20" s="36">
        <f>2596.13884+5714.35466</f>
        <v>8310.4935</v>
      </c>
      <c r="N20" s="36">
        <v>4010</v>
      </c>
      <c r="O20" s="42">
        <v>522809</v>
      </c>
      <c r="P20" s="36">
        <v>3972.262</v>
      </c>
      <c r="Q20" s="36">
        <v>211141.94222</v>
      </c>
      <c r="R20" s="41">
        <v>60</v>
      </c>
      <c r="S20" s="36">
        <v>3363</v>
      </c>
      <c r="T20" s="36">
        <v>0</v>
      </c>
      <c r="U20" s="36">
        <v>49</v>
      </c>
      <c r="V20" s="36">
        <v>99</v>
      </c>
      <c r="W20" s="36">
        <v>14648</v>
      </c>
    </row>
    <row r="21" spans="1:23" ht="15">
      <c r="A21" s="3" t="s">
        <v>38</v>
      </c>
      <c r="B21" s="25">
        <v>717</v>
      </c>
      <c r="C21" s="36">
        <v>146966.8989568</v>
      </c>
      <c r="D21" s="36">
        <f>SUM(D18:D20)</f>
        <v>219</v>
      </c>
      <c r="E21" s="36">
        <f>SUM(E18:E20)</f>
        <v>39935</v>
      </c>
      <c r="F21" s="36">
        <v>1961</v>
      </c>
      <c r="G21" s="36" t="s">
        <v>57</v>
      </c>
      <c r="H21" s="36">
        <v>0</v>
      </c>
      <c r="I21" s="36">
        <v>0</v>
      </c>
      <c r="J21" s="36">
        <f aca="true" t="shared" si="0" ref="J21:Q21">SUM(J18:J20)</f>
        <v>176</v>
      </c>
      <c r="K21" s="36">
        <f t="shared" si="0"/>
        <v>32363</v>
      </c>
      <c r="L21" s="36">
        <f t="shared" si="0"/>
        <v>114.755</v>
      </c>
      <c r="M21" s="36">
        <f t="shared" si="0"/>
        <v>15742.68246</v>
      </c>
      <c r="N21" s="36">
        <f>SUM(N18:N20)</f>
        <v>5648</v>
      </c>
      <c r="O21" s="42">
        <f>SUM(O18:O20)</f>
        <v>1059685</v>
      </c>
      <c r="P21" s="36">
        <f t="shared" si="0"/>
        <v>6607.093000000001</v>
      </c>
      <c r="Q21" s="36">
        <f t="shared" si="0"/>
        <v>1035141.33233</v>
      </c>
      <c r="R21" s="41">
        <v>96</v>
      </c>
      <c r="S21" s="36">
        <v>15721</v>
      </c>
      <c r="T21" s="36">
        <v>0</v>
      </c>
      <c r="U21" s="36">
        <v>137</v>
      </c>
      <c r="V21" s="36">
        <v>159.054</v>
      </c>
      <c r="W21" s="36">
        <v>36800</v>
      </c>
    </row>
  </sheetData>
  <sheetProtection/>
  <mergeCells count="46">
    <mergeCell ref="H16:I16"/>
    <mergeCell ref="A3:U3"/>
    <mergeCell ref="R4:S4"/>
    <mergeCell ref="T4:U4"/>
    <mergeCell ref="C6:C7"/>
    <mergeCell ref="E6:E7"/>
    <mergeCell ref="G6:G7"/>
    <mergeCell ref="I6:I7"/>
    <mergeCell ref="B4:C4"/>
    <mergeCell ref="M6:M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V16:W16"/>
    <mergeCell ref="N16:O16"/>
    <mergeCell ref="P16:Q16"/>
    <mergeCell ref="R16:S16"/>
    <mergeCell ref="T16:U16"/>
    <mergeCell ref="P4:Q4"/>
    <mergeCell ref="W6:W7"/>
    <mergeCell ref="V4:W4"/>
    <mergeCell ref="N4:O4"/>
    <mergeCell ref="U6:U7"/>
    <mergeCell ref="D4:E4"/>
    <mergeCell ref="F4:G4"/>
    <mergeCell ref="H4:I4"/>
    <mergeCell ref="C9:C11"/>
    <mergeCell ref="E9:E11"/>
    <mergeCell ref="G9:G11"/>
    <mergeCell ref="I9:I11"/>
    <mergeCell ref="K9:K11"/>
    <mergeCell ref="S9:S11"/>
    <mergeCell ref="U9:U11"/>
    <mergeCell ref="W9:W11"/>
    <mergeCell ref="O6:O7"/>
    <mergeCell ref="Q6:Q7"/>
    <mergeCell ref="O9:O11"/>
    <mergeCell ref="Q9:Q11"/>
    <mergeCell ref="S6:S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2010-05-13T12:27:09Z</dcterms:modified>
  <cp:category/>
  <cp:version/>
  <cp:contentType/>
  <cp:contentStatus/>
</cp:coreProperties>
</file>