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<sst xmlns="http://schemas.openxmlformats.org/spreadsheetml/2006/main" count="167" uniqueCount="51">
  <si>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</si>
  <si>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</si>
  <si>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</si>
  <si>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</si>
  <si>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</si>
  <si>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</si>
  <si>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</si>
  <si>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</si>
  <si>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</si>
  <si>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</si>
  <si>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</si>
  <si>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</si>
  <si>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</si>
  <si>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</si>
  <si>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</si>
  <si>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</si>
  <si>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</si>
  <si>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</si>
  <si>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</si>
  <si>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</si>
  <si>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</si>
  <si>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</si>
  <si>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</si>
  <si>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</si>
  <si>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</si>
  <si>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</si>
  <si>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</si>
  <si>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</si>
  <si>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</si>
  <si>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</si>
  <si>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</si>
  <si>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</si>
  <si>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</si>
  <si>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</si>
  <si>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</si>
  <si>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</si>
  <si>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</si>
  <si>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</si>
  <si>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</si>
  <si>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</si>
  <si>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</si>
  <si>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</si>
  <si>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</si>
  <si>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</si>
  <si>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</si>
  <si>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</si>
  <si>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</si>
  <si>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</si>
  <si>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</si>
  <si>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January, 2013 (number - end of period)</t>
  </si>
  <si>
    <t>2013 m. sausio  mėn. pab.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</si>
</sst>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  <numFmt numFmtId="186" formatCode="_-* #,##0.000\ _L_t_-;\-* #,##0.000\ _L_t_-;_-* &quot;-&quot;??\ _L_t_-;_-@_-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Alignment="1">
      <alignment horizontal="center"/>
    </xf>
    <xf numFmtId="178" fontId="8" fillId="33" borderId="10" xfId="42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178" fontId="8" fillId="33" borderId="14" xfId="42" applyNumberFormat="1" applyFont="1" applyFill="1" applyBorder="1" applyAlignment="1">
      <alignment horizontal="right" vertical="center" wrapText="1"/>
    </xf>
    <xf numFmtId="178" fontId="8" fillId="33" borderId="15" xfId="42" applyNumberFormat="1" applyFont="1" applyFill="1" applyBorder="1" applyAlignment="1">
      <alignment horizontal="right" vertical="center" wrapText="1"/>
    </xf>
    <xf numFmtId="178" fontId="8" fillId="33" borderId="16" xfId="4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33" borderId="10" xfId="57" applyFont="1" applyFill="1" applyBorder="1" applyAlignment="1">
      <alignment horizontal="right" vertical="center" wrapText="1"/>
      <protection/>
    </xf>
    <xf numFmtId="3" fontId="8" fillId="33" borderId="14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178" fontId="10" fillId="33" borderId="10" xfId="42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178" fontId="8" fillId="0" borderId="10" xfId="42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178" fontId="8" fillId="0" borderId="11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33" sqref="D33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38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3"/>
      <c r="W1" s="13"/>
      <c r="Y1" s="4" t="s">
        <v>42</v>
      </c>
    </row>
    <row r="2" spans="1:23" s="4" customFormat="1" ht="20.25">
      <c r="A2" s="39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3"/>
      <c r="W2" s="13"/>
    </row>
    <row r="3" spans="1:23" s="4" customFormat="1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3"/>
      <c r="U3" s="13"/>
      <c r="V3" s="13"/>
      <c r="W3" s="13"/>
    </row>
    <row r="4" spans="1:23" s="4" customFormat="1" ht="42.75" customHeight="1">
      <c r="A4" s="12"/>
      <c r="B4" s="44" t="s">
        <v>21</v>
      </c>
      <c r="C4" s="44"/>
      <c r="D4" s="44" t="s">
        <v>41</v>
      </c>
      <c r="E4" s="44"/>
      <c r="F4" s="44" t="s">
        <v>15</v>
      </c>
      <c r="G4" s="44"/>
      <c r="H4" s="48" t="s">
        <v>16</v>
      </c>
      <c r="I4" s="48"/>
      <c r="J4" s="44" t="s">
        <v>38</v>
      </c>
      <c r="K4" s="44"/>
      <c r="L4" s="44" t="s">
        <v>20</v>
      </c>
      <c r="M4" s="47"/>
      <c r="N4" s="44" t="s">
        <v>37</v>
      </c>
      <c r="O4" s="44"/>
      <c r="P4" s="43" t="s">
        <v>17</v>
      </c>
      <c r="Q4" s="44"/>
      <c r="R4" s="45" t="s">
        <v>19</v>
      </c>
      <c r="S4" s="45"/>
      <c r="T4" s="44" t="s">
        <v>18</v>
      </c>
      <c r="U4" s="44"/>
      <c r="V4" s="44" t="s">
        <v>39</v>
      </c>
      <c r="W4" s="44"/>
    </row>
    <row r="5" spans="1:80" s="4" customFormat="1" ht="20.25">
      <c r="A5" s="33" t="s">
        <v>47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s="5" customFormat="1" ht="18" customHeight="1">
      <c r="A6" s="19" t="s">
        <v>9</v>
      </c>
      <c r="B6" s="56">
        <v>65723</v>
      </c>
      <c r="C6" s="58">
        <v>46354</v>
      </c>
      <c r="D6" s="56">
        <v>468983</v>
      </c>
      <c r="E6" s="61">
        <v>331142</v>
      </c>
      <c r="F6" s="41">
        <v>0</v>
      </c>
      <c r="G6" s="95">
        <v>0</v>
      </c>
      <c r="H6" s="41">
        <v>61112</v>
      </c>
      <c r="I6" s="41">
        <v>36224</v>
      </c>
      <c r="J6" s="41">
        <v>11537</v>
      </c>
      <c r="K6" s="58">
        <v>8132.45403</v>
      </c>
      <c r="L6" s="64">
        <v>895577</v>
      </c>
      <c r="M6" s="85">
        <v>741705</v>
      </c>
      <c r="N6" s="64">
        <v>1690319</v>
      </c>
      <c r="O6" s="64">
        <v>1096589.2360099999</v>
      </c>
      <c r="P6" s="86">
        <v>52677</v>
      </c>
      <c r="Q6" s="87">
        <v>31539</v>
      </c>
      <c r="R6" s="64">
        <v>0</v>
      </c>
      <c r="S6" s="65">
        <v>0</v>
      </c>
      <c r="T6" s="64"/>
      <c r="U6" s="87"/>
      <c r="V6" s="41">
        <f>T6+R6+P6+N6+L6+J6+H6+F6+D6+B6</f>
        <v>3245928</v>
      </c>
      <c r="W6" s="95">
        <f>U6+S6+Q6+O6+M6+K6+I6+G6+E6+C6</f>
        <v>2291685.69004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5" customFormat="1" ht="18" customHeight="1">
      <c r="A7" s="19" t="s">
        <v>10</v>
      </c>
      <c r="B7" s="57">
        <v>0</v>
      </c>
      <c r="C7" s="59"/>
      <c r="D7" s="56">
        <v>21798</v>
      </c>
      <c r="E7" s="62"/>
      <c r="F7" s="41">
        <v>0</v>
      </c>
      <c r="G7" s="95"/>
      <c r="H7" s="41">
        <v>0</v>
      </c>
      <c r="I7" s="41">
        <v>0</v>
      </c>
      <c r="J7" s="41">
        <v>0</v>
      </c>
      <c r="K7" s="59"/>
      <c r="L7" s="64">
        <v>0</v>
      </c>
      <c r="M7" s="85"/>
      <c r="N7" s="64">
        <v>715</v>
      </c>
      <c r="O7" s="64">
        <v>0</v>
      </c>
      <c r="P7" s="86">
        <v>334</v>
      </c>
      <c r="Q7" s="88"/>
      <c r="R7" s="64">
        <v>0</v>
      </c>
      <c r="S7" s="65"/>
      <c r="T7" s="64"/>
      <c r="U7" s="88"/>
      <c r="V7" s="41">
        <f aca="true" t="shared" si="0" ref="V7:V14">T7+R7+P7+N7+L7+J7+H7+F7+D7+B7</f>
        <v>22847</v>
      </c>
      <c r="W7" s="9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s="5" customFormat="1" ht="18" customHeight="1">
      <c r="A8" s="19" t="s">
        <v>11</v>
      </c>
      <c r="B8" s="56">
        <v>1800</v>
      </c>
      <c r="C8" s="41">
        <v>2199</v>
      </c>
      <c r="D8" s="56">
        <v>10653</v>
      </c>
      <c r="E8" s="56">
        <v>32734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64">
        <v>42790</v>
      </c>
      <c r="M8" s="89">
        <v>36859</v>
      </c>
      <c r="N8" s="64">
        <v>21312</v>
      </c>
      <c r="O8" s="64">
        <v>41503.70912000001</v>
      </c>
      <c r="P8" s="86">
        <v>0</v>
      </c>
      <c r="Q8" s="64">
        <v>0</v>
      </c>
      <c r="R8" s="64">
        <v>0</v>
      </c>
      <c r="S8" s="64">
        <v>0</v>
      </c>
      <c r="T8" s="64"/>
      <c r="U8" s="64"/>
      <c r="V8" s="41">
        <f t="shared" si="0"/>
        <v>76555</v>
      </c>
      <c r="W8" s="41">
        <f>U8+S8+Q8+O8+M8+K8+I8+G8+E8+C8</f>
        <v>113295.70912000001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s="5" customFormat="1" ht="18" customHeight="1">
      <c r="A9" s="19" t="s">
        <v>12</v>
      </c>
      <c r="B9" s="56">
        <f>SUM(B10:B12)</f>
        <v>11294</v>
      </c>
      <c r="C9" s="58">
        <v>8732</v>
      </c>
      <c r="D9" s="56">
        <v>38449</v>
      </c>
      <c r="E9" s="61">
        <v>23747</v>
      </c>
      <c r="F9" s="41">
        <v>0</v>
      </c>
      <c r="G9" s="95">
        <v>0</v>
      </c>
      <c r="H9" s="41">
        <v>12432</v>
      </c>
      <c r="I9" s="41">
        <v>8368</v>
      </c>
      <c r="J9" s="41">
        <f>+J10+J11+J12</f>
        <v>22191</v>
      </c>
      <c r="K9" s="41">
        <f>+K11+K12</f>
        <v>12209.74208</v>
      </c>
      <c r="L9" s="64">
        <v>88149</v>
      </c>
      <c r="M9" s="85">
        <v>43009</v>
      </c>
      <c r="N9" s="64">
        <f>SUM(N10:N12)</f>
        <v>180885</v>
      </c>
      <c r="O9" s="64">
        <f>SUM(O10:O12)</f>
        <v>127040.08065000002</v>
      </c>
      <c r="P9" s="86">
        <v>6049</v>
      </c>
      <c r="Q9" s="87">
        <v>4437</v>
      </c>
      <c r="R9" s="64">
        <v>210</v>
      </c>
      <c r="S9" s="65">
        <v>0</v>
      </c>
      <c r="T9" s="64"/>
      <c r="U9" s="87"/>
      <c r="V9" s="41">
        <f t="shared" si="0"/>
        <v>359659</v>
      </c>
      <c r="W9" s="95">
        <f>U9+S9+Q9+O9+M9+K9+I9+G9+E9+C9</f>
        <v>227542.82273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s="5" customFormat="1" ht="18" customHeight="1">
      <c r="A10" s="19" t="s">
        <v>14</v>
      </c>
      <c r="B10" s="56">
        <v>1359</v>
      </c>
      <c r="C10" s="60"/>
      <c r="D10" s="56"/>
      <c r="E10" s="63"/>
      <c r="F10" s="41">
        <v>0</v>
      </c>
      <c r="G10" s="95"/>
      <c r="H10" s="41">
        <v>1</v>
      </c>
      <c r="I10" s="41">
        <v>0</v>
      </c>
      <c r="J10" s="41">
        <v>0</v>
      </c>
      <c r="K10" s="41">
        <v>0</v>
      </c>
      <c r="L10" s="64">
        <v>12886</v>
      </c>
      <c r="M10" s="85"/>
      <c r="N10" s="64">
        <v>42547</v>
      </c>
      <c r="O10" s="64">
        <v>5459.771510000003</v>
      </c>
      <c r="P10" s="86">
        <v>917</v>
      </c>
      <c r="Q10" s="90"/>
      <c r="R10" s="64">
        <v>0</v>
      </c>
      <c r="S10" s="65"/>
      <c r="T10" s="64"/>
      <c r="U10" s="90"/>
      <c r="V10" s="41">
        <f t="shared" si="0"/>
        <v>57710</v>
      </c>
      <c r="W10" s="9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s="5" customFormat="1" ht="18" customHeight="1">
      <c r="A11" s="19" t="s">
        <v>13</v>
      </c>
      <c r="B11" s="56">
        <v>8434</v>
      </c>
      <c r="C11" s="59"/>
      <c r="D11" s="56">
        <v>34025</v>
      </c>
      <c r="E11" s="62"/>
      <c r="F11" s="41">
        <v>0</v>
      </c>
      <c r="G11" s="95"/>
      <c r="H11" s="41">
        <f>+H9</f>
        <v>12432</v>
      </c>
      <c r="I11" s="41">
        <v>0</v>
      </c>
      <c r="J11" s="41">
        <f>1868+20013</f>
        <v>21881</v>
      </c>
      <c r="K11" s="41">
        <v>10193.11802</v>
      </c>
      <c r="L11" s="64">
        <v>65893</v>
      </c>
      <c r="M11" s="85"/>
      <c r="N11" s="64">
        <v>117579</v>
      </c>
      <c r="O11" s="64">
        <v>63769.29305000002</v>
      </c>
      <c r="P11" s="86">
        <v>3546</v>
      </c>
      <c r="Q11" s="88"/>
      <c r="R11" s="64">
        <v>0</v>
      </c>
      <c r="S11" s="65"/>
      <c r="T11" s="64"/>
      <c r="U11" s="88"/>
      <c r="V11" s="41">
        <f t="shared" si="0"/>
        <v>263790</v>
      </c>
      <c r="W11" s="9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5" customFormat="1" ht="18" customHeight="1">
      <c r="A12" s="19" t="s">
        <v>11</v>
      </c>
      <c r="B12" s="56">
        <v>1501</v>
      </c>
      <c r="C12" s="41">
        <v>1618</v>
      </c>
      <c r="D12" s="56">
        <v>4424</v>
      </c>
      <c r="E12" s="56">
        <v>8188</v>
      </c>
      <c r="F12" s="41">
        <v>0</v>
      </c>
      <c r="G12" s="41">
        <v>0</v>
      </c>
      <c r="H12" s="41">
        <v>0</v>
      </c>
      <c r="I12" s="40">
        <v>0</v>
      </c>
      <c r="J12" s="41">
        <v>310</v>
      </c>
      <c r="K12" s="41">
        <v>2016.62406</v>
      </c>
      <c r="L12" s="64">
        <v>9370</v>
      </c>
      <c r="M12" s="91">
        <v>10114</v>
      </c>
      <c r="N12" s="64">
        <v>20759</v>
      </c>
      <c r="O12" s="64">
        <v>57811.01608999998</v>
      </c>
      <c r="P12" s="86">
        <v>1586</v>
      </c>
      <c r="Q12" s="64">
        <v>2719</v>
      </c>
      <c r="R12" s="64">
        <v>210</v>
      </c>
      <c r="S12" s="64">
        <v>313</v>
      </c>
      <c r="T12" s="64"/>
      <c r="U12" s="64"/>
      <c r="V12" s="41">
        <f t="shared" si="0"/>
        <v>38160</v>
      </c>
      <c r="W12" s="41">
        <f>U12+S12+Q12+O12+M12+K12+I12+G12+E12+C12</f>
        <v>82779.64014999999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5" customFormat="1" ht="18" customHeight="1">
      <c r="A13" s="19" t="s">
        <v>2</v>
      </c>
      <c r="B13" s="57">
        <v>0</v>
      </c>
      <c r="C13" s="40"/>
      <c r="D13" s="56"/>
      <c r="E13" s="56"/>
      <c r="F13" s="41">
        <v>0</v>
      </c>
      <c r="G13" s="41">
        <v>0</v>
      </c>
      <c r="H13" s="41">
        <v>0</v>
      </c>
      <c r="I13" s="40">
        <v>0</v>
      </c>
      <c r="J13" s="41">
        <v>0</v>
      </c>
      <c r="K13" s="41">
        <v>0</v>
      </c>
      <c r="L13" s="92">
        <v>0</v>
      </c>
      <c r="M13" s="93">
        <v>0</v>
      </c>
      <c r="N13" s="94">
        <v>0</v>
      </c>
      <c r="O13" s="94">
        <v>0</v>
      </c>
      <c r="P13" s="86">
        <v>0</v>
      </c>
      <c r="Q13" s="64">
        <v>0</v>
      </c>
      <c r="R13" s="64">
        <v>0</v>
      </c>
      <c r="S13" s="64">
        <v>0</v>
      </c>
      <c r="T13" s="64"/>
      <c r="U13" s="64"/>
      <c r="V13" s="41">
        <f t="shared" si="0"/>
        <v>0</v>
      </c>
      <c r="W13" s="41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5" customFormat="1" ht="18" customHeight="1">
      <c r="A14" s="34" t="s">
        <v>0</v>
      </c>
      <c r="B14" s="56">
        <f>SUM(B6+B9)</f>
        <v>77017</v>
      </c>
      <c r="C14" s="41">
        <f>C6+C9</f>
        <v>55086</v>
      </c>
      <c r="D14" s="56">
        <v>507432</v>
      </c>
      <c r="E14" s="56">
        <v>354889</v>
      </c>
      <c r="F14" s="41">
        <v>0</v>
      </c>
      <c r="G14" s="41">
        <v>0</v>
      </c>
      <c r="H14" s="41">
        <f>+H9+H6</f>
        <v>73544</v>
      </c>
      <c r="I14" s="41">
        <f>SUM(I6,I9)</f>
        <v>44592</v>
      </c>
      <c r="J14" s="41">
        <f>J6+J9</f>
        <v>33728</v>
      </c>
      <c r="K14" s="41">
        <f>K6+K9</f>
        <v>20342.19611</v>
      </c>
      <c r="L14" s="64">
        <f>L6+L9</f>
        <v>983726</v>
      </c>
      <c r="M14" s="89">
        <f>M6+M9</f>
        <v>784714</v>
      </c>
      <c r="N14" s="64">
        <f>+N6+N9</f>
        <v>1871204</v>
      </c>
      <c r="O14" s="64">
        <f>+O6+O9</f>
        <v>1223629.31666</v>
      </c>
      <c r="P14" s="86">
        <v>58726</v>
      </c>
      <c r="Q14" s="64">
        <v>35976</v>
      </c>
      <c r="R14" s="64">
        <v>210</v>
      </c>
      <c r="S14" s="64">
        <v>313</v>
      </c>
      <c r="T14" s="64"/>
      <c r="U14" s="64"/>
      <c r="V14" s="41">
        <f t="shared" si="0"/>
        <v>3605587</v>
      </c>
      <c r="W14" s="41">
        <f>U14+S14+Q14+O14+M14+K14+I14+G14+E14+C14</f>
        <v>2519541.51277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2"/>
      <c r="O15" s="42"/>
      <c r="P15" s="11"/>
      <c r="Q15" s="11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4" customFormat="1" ht="42.75" customHeight="1">
      <c r="A16" s="12"/>
      <c r="B16" s="44" t="s">
        <v>21</v>
      </c>
      <c r="C16" s="44"/>
      <c r="D16" s="44" t="s">
        <v>41</v>
      </c>
      <c r="E16" s="44"/>
      <c r="F16" s="44" t="s">
        <v>15</v>
      </c>
      <c r="G16" s="44"/>
      <c r="H16" s="48" t="s">
        <v>16</v>
      </c>
      <c r="I16" s="48"/>
      <c r="J16" s="44" t="s">
        <v>38</v>
      </c>
      <c r="K16" s="44"/>
      <c r="L16" s="44" t="s">
        <v>20</v>
      </c>
      <c r="M16" s="47"/>
      <c r="N16" s="44" t="s">
        <v>37</v>
      </c>
      <c r="O16" s="44"/>
      <c r="P16" s="43" t="s">
        <v>17</v>
      </c>
      <c r="Q16" s="44"/>
      <c r="R16" s="45" t="s">
        <v>19</v>
      </c>
      <c r="S16" s="45"/>
      <c r="T16" s="44" t="s">
        <v>18</v>
      </c>
      <c r="U16" s="44"/>
      <c r="V16" s="44" t="s">
        <v>39</v>
      </c>
      <c r="W16" s="44"/>
      <c r="X16" s="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23" s="4" customFormat="1" ht="40.5">
      <c r="A17" s="32" t="s">
        <v>46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</row>
    <row r="18" spans="1:25" s="4" customFormat="1" ht="20.25">
      <c r="A18" s="20" t="s">
        <v>5</v>
      </c>
      <c r="B18" s="56">
        <v>75</v>
      </c>
      <c r="C18" s="41">
        <v>35428</v>
      </c>
      <c r="D18" s="66">
        <v>702</v>
      </c>
      <c r="E18" s="56">
        <v>277557</v>
      </c>
      <c r="F18" s="41">
        <v>0</v>
      </c>
      <c r="G18" s="41">
        <v>0</v>
      </c>
      <c r="H18" s="41">
        <v>54</v>
      </c>
      <c r="I18" s="41">
        <v>27474</v>
      </c>
      <c r="J18" s="41">
        <v>17.904</v>
      </c>
      <c r="K18" s="41">
        <v>9171.83153</v>
      </c>
      <c r="L18" s="82">
        <v>1474</v>
      </c>
      <c r="M18" s="96">
        <v>542934</v>
      </c>
      <c r="N18" s="64">
        <v>2596.315</v>
      </c>
      <c r="O18" s="64">
        <v>889361.6304299999</v>
      </c>
      <c r="P18" s="86">
        <v>70</v>
      </c>
      <c r="Q18" s="64">
        <v>28522</v>
      </c>
      <c r="R18" s="64">
        <v>0</v>
      </c>
      <c r="S18" s="64">
        <v>80</v>
      </c>
      <c r="T18" s="64"/>
      <c r="U18" s="64"/>
      <c r="V18" s="41">
        <f>T18+R18+P18+N18+L18+J18+H18+F18+D18+B18</f>
        <v>4989.219000000001</v>
      </c>
      <c r="W18" s="41">
        <f aca="true" t="shared" si="1" ref="V18:W20">U18+S18+Q18+O18+M18+K18+I18+G18+E18+C18</f>
        <v>1810528.46196</v>
      </c>
      <c r="Y18" s="6"/>
    </row>
    <row r="19" spans="1:25" s="4" customFormat="1" ht="20.25">
      <c r="A19" s="20" t="s">
        <v>6</v>
      </c>
      <c r="B19" s="40">
        <v>0</v>
      </c>
      <c r="C19" s="40">
        <v>9</v>
      </c>
      <c r="D19" s="66">
        <v>8</v>
      </c>
      <c r="E19" s="56">
        <v>1915</v>
      </c>
      <c r="F19" s="41">
        <v>0</v>
      </c>
      <c r="G19" s="41">
        <v>0</v>
      </c>
      <c r="H19" s="41">
        <v>0.6</v>
      </c>
      <c r="I19" s="41">
        <v>102</v>
      </c>
      <c r="J19" s="41">
        <v>0.112</v>
      </c>
      <c r="K19" s="41">
        <v>35.362</v>
      </c>
      <c r="L19" s="82">
        <v>2</v>
      </c>
      <c r="M19" s="96">
        <v>636</v>
      </c>
      <c r="N19" s="64">
        <v>32.589</v>
      </c>
      <c r="O19" s="64">
        <v>7189.310760000005</v>
      </c>
      <c r="P19" s="86">
        <v>0</v>
      </c>
      <c r="Q19" s="64">
        <v>0</v>
      </c>
      <c r="R19" s="64">
        <v>0</v>
      </c>
      <c r="S19" s="64">
        <v>0</v>
      </c>
      <c r="T19" s="64"/>
      <c r="U19" s="64"/>
      <c r="V19" s="41">
        <f t="shared" si="1"/>
        <v>43.301</v>
      </c>
      <c r="W19" s="41">
        <f t="shared" si="1"/>
        <v>9886.672760000005</v>
      </c>
      <c r="Y19" s="6"/>
    </row>
    <row r="20" spans="1:25" s="4" customFormat="1" ht="20.25">
      <c r="A20" s="20" t="s">
        <v>7</v>
      </c>
      <c r="B20" s="40">
        <v>233</v>
      </c>
      <c r="C20" s="41">
        <v>19649</v>
      </c>
      <c r="D20" s="56">
        <v>1238</v>
      </c>
      <c r="E20" s="56">
        <v>75417</v>
      </c>
      <c r="F20" s="41">
        <v>0</v>
      </c>
      <c r="G20" s="41">
        <v>0</v>
      </c>
      <c r="H20" s="41">
        <v>199</v>
      </c>
      <c r="I20" s="41">
        <v>17016</v>
      </c>
      <c r="J20" s="41">
        <v>123.278</v>
      </c>
      <c r="K20" s="41">
        <v>11135.00258</v>
      </c>
      <c r="L20" s="82">
        <v>3657</v>
      </c>
      <c r="M20" s="96">
        <v>241144</v>
      </c>
      <c r="N20" s="64">
        <v>5546.35</v>
      </c>
      <c r="O20" s="64">
        <v>327078.3754700001</v>
      </c>
      <c r="P20" s="86">
        <v>124</v>
      </c>
      <c r="Q20" s="64">
        <v>7454</v>
      </c>
      <c r="R20" s="64">
        <v>1</v>
      </c>
      <c r="S20" s="64">
        <v>233</v>
      </c>
      <c r="T20" s="64"/>
      <c r="U20" s="64"/>
      <c r="V20" s="41">
        <f>T20+R20+P20+N20+L20+J20+H20+F20+D20+B20</f>
        <v>11121.628</v>
      </c>
      <c r="W20" s="41">
        <f t="shared" si="1"/>
        <v>699126.37805</v>
      </c>
      <c r="Y20" s="6"/>
    </row>
    <row r="21" spans="1:25" s="4" customFormat="1" ht="20.25">
      <c r="A21" s="33" t="s">
        <v>0</v>
      </c>
      <c r="B21" s="40">
        <f>SUM(B18:B20)</f>
        <v>308</v>
      </c>
      <c r="C21" s="41">
        <f>SUM(C18:C20)</f>
        <v>55086</v>
      </c>
      <c r="D21" s="56">
        <f>SUM(D18:D20)</f>
        <v>1948</v>
      </c>
      <c r="E21" s="56">
        <f>SUM(E18:E20)</f>
        <v>354889</v>
      </c>
      <c r="F21" s="41">
        <v>0</v>
      </c>
      <c r="G21" s="41">
        <v>0</v>
      </c>
      <c r="H21" s="41">
        <f>SUM(H18:H20)</f>
        <v>253.6</v>
      </c>
      <c r="I21" s="41">
        <f>SUM(I18:I20)</f>
        <v>44592</v>
      </c>
      <c r="J21" s="41">
        <f>SUM(J18:J20)</f>
        <v>141.294</v>
      </c>
      <c r="K21" s="41">
        <f>SUM(K18:K20)</f>
        <v>20342.196109999997</v>
      </c>
      <c r="L21" s="82">
        <f>+SUM(L18:L20)</f>
        <v>5133</v>
      </c>
      <c r="M21" s="96">
        <f>+SUM(M18:M20)</f>
        <v>784714</v>
      </c>
      <c r="N21" s="64">
        <f>SUM(N18:N20)</f>
        <v>8175.254000000001</v>
      </c>
      <c r="O21" s="64">
        <f>SUM(O18:O20)</f>
        <v>1223629.31666</v>
      </c>
      <c r="P21" s="86">
        <v>193</v>
      </c>
      <c r="Q21" s="64">
        <v>35976</v>
      </c>
      <c r="R21" s="64">
        <v>1</v>
      </c>
      <c r="S21" s="64">
        <v>313</v>
      </c>
      <c r="T21" s="64"/>
      <c r="U21" s="64"/>
      <c r="V21" s="41">
        <f>T21+R21+P21+N21+L21+J21+H21+F21+D21+B21</f>
        <v>16153.148000000001</v>
      </c>
      <c r="W21" s="41">
        <f>U21+S21+Q21+O21+M21+K21+I21+G21+E21+C21</f>
        <v>2519541.51277</v>
      </c>
      <c r="X21" s="2"/>
      <c r="Y21" s="6"/>
    </row>
    <row r="22" spans="1:75" s="4" customFormat="1" ht="2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2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2:22" ht="2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20.25">
      <c r="M25" s="13"/>
    </row>
  </sheetData>
  <sheetProtection/>
  <mergeCells count="40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K6:K7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49" sqref="E49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customWidth="1"/>
    <col min="21" max="21" width="18.00390625" style="7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38" t="s">
        <v>31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39" t="s">
        <v>49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3"/>
      <c r="U3" s="13"/>
      <c r="V3" s="13"/>
      <c r="W3" s="13"/>
    </row>
    <row r="4" spans="1:23" s="27" customFormat="1" ht="42.75" customHeight="1">
      <c r="A4" s="12"/>
      <c r="B4" s="47" t="s">
        <v>21</v>
      </c>
      <c r="C4" s="43"/>
      <c r="D4" s="47" t="s">
        <v>41</v>
      </c>
      <c r="E4" s="43"/>
      <c r="F4" s="47" t="s">
        <v>15</v>
      </c>
      <c r="G4" s="43"/>
      <c r="H4" s="50" t="s">
        <v>16</v>
      </c>
      <c r="I4" s="51"/>
      <c r="J4" s="47" t="s">
        <v>38</v>
      </c>
      <c r="K4" s="43"/>
      <c r="L4" s="47" t="s">
        <v>20</v>
      </c>
      <c r="M4" s="52"/>
      <c r="N4" s="47" t="s">
        <v>37</v>
      </c>
      <c r="O4" s="43"/>
      <c r="P4" s="52" t="s">
        <v>17</v>
      </c>
      <c r="Q4" s="43"/>
      <c r="R4" s="53" t="s">
        <v>19</v>
      </c>
      <c r="S4" s="54"/>
      <c r="T4" s="47" t="s">
        <v>18</v>
      </c>
      <c r="U4" s="43"/>
      <c r="V4" s="44" t="s">
        <v>40</v>
      </c>
      <c r="W4" s="44"/>
    </row>
    <row r="5" spans="1:23" s="27" customFormat="1" ht="66" customHeight="1">
      <c r="A5" s="28" t="s">
        <v>44</v>
      </c>
      <c r="B5" s="15" t="s">
        <v>22</v>
      </c>
      <c r="C5" s="16" t="s">
        <v>23</v>
      </c>
      <c r="D5" s="15" t="s">
        <v>22</v>
      </c>
      <c r="E5" s="16" t="s">
        <v>23</v>
      </c>
      <c r="F5" s="16" t="s">
        <v>22</v>
      </c>
      <c r="G5" s="16" t="s">
        <v>23</v>
      </c>
      <c r="H5" s="15" t="s">
        <v>22</v>
      </c>
      <c r="I5" s="16" t="s">
        <v>23</v>
      </c>
      <c r="J5" s="15" t="s">
        <v>22</v>
      </c>
      <c r="K5" s="16" t="s">
        <v>23</v>
      </c>
      <c r="L5" s="15" t="s">
        <v>22</v>
      </c>
      <c r="M5" s="17" t="s">
        <v>23</v>
      </c>
      <c r="N5" s="15" t="s">
        <v>22</v>
      </c>
      <c r="O5" s="16" t="s">
        <v>23</v>
      </c>
      <c r="P5" s="18" t="s">
        <v>22</v>
      </c>
      <c r="Q5" s="16" t="s">
        <v>23</v>
      </c>
      <c r="R5" s="15" t="s">
        <v>22</v>
      </c>
      <c r="S5" s="16" t="s">
        <v>23</v>
      </c>
      <c r="T5" s="15" t="s">
        <v>22</v>
      </c>
      <c r="U5" s="16" t="s">
        <v>23</v>
      </c>
      <c r="V5" s="15" t="s">
        <v>22</v>
      </c>
      <c r="W5" s="30" t="s">
        <v>23</v>
      </c>
    </row>
    <row r="6" spans="1:23" s="27" customFormat="1" ht="18" customHeight="1">
      <c r="A6" s="29" t="s">
        <v>24</v>
      </c>
      <c r="B6" s="56">
        <v>65723</v>
      </c>
      <c r="C6" s="67">
        <v>46354</v>
      </c>
      <c r="D6" s="56">
        <v>468983</v>
      </c>
      <c r="E6" s="61">
        <v>331142</v>
      </c>
      <c r="F6" s="68">
        <v>0</v>
      </c>
      <c r="G6" s="81">
        <v>0</v>
      </c>
      <c r="H6" s="68">
        <v>61112</v>
      </c>
      <c r="I6" s="68">
        <v>36224</v>
      </c>
      <c r="J6" s="68">
        <v>11537</v>
      </c>
      <c r="K6" s="67">
        <v>8132.45403</v>
      </c>
      <c r="L6" s="69">
        <v>895577</v>
      </c>
      <c r="M6" s="70">
        <v>741705</v>
      </c>
      <c r="N6" s="69">
        <v>1690319</v>
      </c>
      <c r="O6" s="69">
        <v>1096589.2360099999</v>
      </c>
      <c r="P6" s="69">
        <v>52677</v>
      </c>
      <c r="Q6" s="75">
        <v>31539</v>
      </c>
      <c r="R6" s="69">
        <v>0</v>
      </c>
      <c r="S6" s="70">
        <v>0</v>
      </c>
      <c r="T6" s="69"/>
      <c r="U6" s="75"/>
      <c r="V6" s="68">
        <f>T6+R6+P6+N6+L6+J6+H6+F6+D6+B6</f>
        <v>3245928</v>
      </c>
      <c r="W6" s="81">
        <f>U6+S6+Q6+O6+M6+K6+I6+G6+E6+C6</f>
        <v>2291685.69004</v>
      </c>
    </row>
    <row r="7" spans="1:23" s="27" customFormat="1" ht="18" customHeight="1">
      <c r="A7" s="29" t="s">
        <v>25</v>
      </c>
      <c r="B7" s="57">
        <v>0</v>
      </c>
      <c r="C7" s="71"/>
      <c r="D7" s="56">
        <v>21798</v>
      </c>
      <c r="E7" s="62"/>
      <c r="F7" s="68">
        <v>0</v>
      </c>
      <c r="G7" s="81"/>
      <c r="H7" s="68">
        <v>0</v>
      </c>
      <c r="I7" s="68">
        <v>0</v>
      </c>
      <c r="J7" s="68">
        <v>0</v>
      </c>
      <c r="K7" s="71"/>
      <c r="L7" s="69">
        <v>0</v>
      </c>
      <c r="M7" s="70"/>
      <c r="N7" s="69">
        <v>715</v>
      </c>
      <c r="O7" s="69">
        <v>0</v>
      </c>
      <c r="P7" s="69">
        <v>334</v>
      </c>
      <c r="Q7" s="76"/>
      <c r="R7" s="69">
        <v>0</v>
      </c>
      <c r="S7" s="70"/>
      <c r="T7" s="69"/>
      <c r="U7" s="76"/>
      <c r="V7" s="68">
        <f aca="true" t="shared" si="0" ref="V7:V14">T7+R7+P7+N7+L7+J7+H7+F7+D7+B7</f>
        <v>22847</v>
      </c>
      <c r="W7" s="81"/>
    </row>
    <row r="8" spans="1:23" s="27" customFormat="1" ht="18" customHeight="1">
      <c r="A8" s="29" t="s">
        <v>26</v>
      </c>
      <c r="B8" s="56">
        <v>1800</v>
      </c>
      <c r="C8" s="68">
        <v>2199</v>
      </c>
      <c r="D8" s="56">
        <v>10653</v>
      </c>
      <c r="E8" s="56">
        <v>32734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9">
        <v>42790</v>
      </c>
      <c r="M8" s="69">
        <v>36859</v>
      </c>
      <c r="N8" s="69">
        <v>21312</v>
      </c>
      <c r="O8" s="69">
        <v>41503.70912000001</v>
      </c>
      <c r="P8" s="69">
        <v>0</v>
      </c>
      <c r="Q8" s="69">
        <v>0</v>
      </c>
      <c r="R8" s="69">
        <v>0</v>
      </c>
      <c r="S8" s="69">
        <v>0</v>
      </c>
      <c r="T8" s="69"/>
      <c r="U8" s="69"/>
      <c r="V8" s="68">
        <f t="shared" si="0"/>
        <v>76555</v>
      </c>
      <c r="W8" s="68">
        <f>U8+S8+Q8+O8+M8+K8+I8+G8+E8+C8</f>
        <v>113295.70912000001</v>
      </c>
    </row>
    <row r="9" spans="1:23" s="27" customFormat="1" ht="18" customHeight="1">
      <c r="A9" s="29" t="s">
        <v>27</v>
      </c>
      <c r="B9" s="56">
        <f>SUM(B10:B12)</f>
        <v>11294</v>
      </c>
      <c r="C9" s="67">
        <v>8732</v>
      </c>
      <c r="D9" s="56">
        <v>38449</v>
      </c>
      <c r="E9" s="61">
        <v>23747</v>
      </c>
      <c r="F9" s="68">
        <v>0</v>
      </c>
      <c r="G9" s="81">
        <v>0</v>
      </c>
      <c r="H9" s="68">
        <v>12432</v>
      </c>
      <c r="I9" s="68">
        <v>8368</v>
      </c>
      <c r="J9" s="68">
        <f>+J10+J11+J12</f>
        <v>22191</v>
      </c>
      <c r="K9" s="68">
        <f>+K11+K12</f>
        <v>12209.74208</v>
      </c>
      <c r="L9" s="69">
        <v>88149</v>
      </c>
      <c r="M9" s="70">
        <v>43009</v>
      </c>
      <c r="N9" s="69">
        <f>SUM(N10:N12)</f>
        <v>180885</v>
      </c>
      <c r="O9" s="69">
        <f>SUM(O10:O12)</f>
        <v>127040.08065000002</v>
      </c>
      <c r="P9" s="69">
        <v>6049</v>
      </c>
      <c r="Q9" s="75">
        <v>4437</v>
      </c>
      <c r="R9" s="69">
        <v>210</v>
      </c>
      <c r="S9" s="70">
        <v>0</v>
      </c>
      <c r="T9" s="69"/>
      <c r="U9" s="75"/>
      <c r="V9" s="68">
        <f t="shared" si="0"/>
        <v>359659</v>
      </c>
      <c r="W9" s="81">
        <f>U9+S9+Q9+O9+M9+K9+I9+G9+E9+C9</f>
        <v>227542.82273</v>
      </c>
    </row>
    <row r="10" spans="1:23" s="27" customFormat="1" ht="18" customHeight="1">
      <c r="A10" s="29" t="s">
        <v>28</v>
      </c>
      <c r="B10" s="56">
        <v>1359</v>
      </c>
      <c r="C10" s="72"/>
      <c r="D10" s="56"/>
      <c r="E10" s="63"/>
      <c r="F10" s="68">
        <v>0</v>
      </c>
      <c r="G10" s="81"/>
      <c r="H10" s="68">
        <v>1</v>
      </c>
      <c r="I10" s="68">
        <v>0</v>
      </c>
      <c r="J10" s="68">
        <v>0</v>
      </c>
      <c r="K10" s="68">
        <v>0</v>
      </c>
      <c r="L10" s="69">
        <v>12886</v>
      </c>
      <c r="M10" s="70"/>
      <c r="N10" s="69">
        <v>42547</v>
      </c>
      <c r="O10" s="69">
        <v>5459.771510000003</v>
      </c>
      <c r="P10" s="69">
        <v>917</v>
      </c>
      <c r="Q10" s="77"/>
      <c r="R10" s="69">
        <v>0</v>
      </c>
      <c r="S10" s="70"/>
      <c r="T10" s="69"/>
      <c r="U10" s="77"/>
      <c r="V10" s="68">
        <f t="shared" si="0"/>
        <v>57710</v>
      </c>
      <c r="W10" s="81"/>
    </row>
    <row r="11" spans="1:23" s="27" customFormat="1" ht="18" customHeight="1">
      <c r="A11" s="29" t="s">
        <v>29</v>
      </c>
      <c r="B11" s="56">
        <v>8434</v>
      </c>
      <c r="C11" s="71"/>
      <c r="D11" s="56">
        <v>34025</v>
      </c>
      <c r="E11" s="62"/>
      <c r="F11" s="68">
        <v>0</v>
      </c>
      <c r="G11" s="81"/>
      <c r="H11" s="68">
        <f>+H9</f>
        <v>12432</v>
      </c>
      <c r="I11" s="68">
        <v>0</v>
      </c>
      <c r="J11" s="68">
        <f>1868+20013</f>
        <v>21881</v>
      </c>
      <c r="K11" s="68">
        <v>10193.11802</v>
      </c>
      <c r="L11" s="69">
        <v>65893</v>
      </c>
      <c r="M11" s="70"/>
      <c r="N11" s="69">
        <v>117579</v>
      </c>
      <c r="O11" s="69">
        <v>63769.29305000002</v>
      </c>
      <c r="P11" s="69">
        <v>3546</v>
      </c>
      <c r="Q11" s="76"/>
      <c r="R11" s="69">
        <v>0</v>
      </c>
      <c r="S11" s="70"/>
      <c r="T11" s="69"/>
      <c r="U11" s="76"/>
      <c r="V11" s="68">
        <f t="shared" si="0"/>
        <v>263790</v>
      </c>
      <c r="W11" s="81"/>
    </row>
    <row r="12" spans="1:23" s="27" customFormat="1" ht="18" customHeight="1">
      <c r="A12" s="29" t="s">
        <v>26</v>
      </c>
      <c r="B12" s="56">
        <v>1501</v>
      </c>
      <c r="C12" s="68">
        <v>1618</v>
      </c>
      <c r="D12" s="56">
        <v>4424</v>
      </c>
      <c r="E12" s="56">
        <v>8188</v>
      </c>
      <c r="F12" s="68">
        <v>0</v>
      </c>
      <c r="G12" s="68">
        <v>0</v>
      </c>
      <c r="H12" s="68">
        <v>0</v>
      </c>
      <c r="I12" s="57">
        <v>0</v>
      </c>
      <c r="J12" s="68">
        <v>310</v>
      </c>
      <c r="K12" s="68">
        <v>2016.62406</v>
      </c>
      <c r="L12" s="69">
        <v>9370</v>
      </c>
      <c r="M12" s="78">
        <v>10114</v>
      </c>
      <c r="N12" s="69">
        <v>20759</v>
      </c>
      <c r="O12" s="69">
        <v>57811.01608999998</v>
      </c>
      <c r="P12" s="69">
        <v>1586</v>
      </c>
      <c r="Q12" s="69">
        <v>2719</v>
      </c>
      <c r="R12" s="69">
        <v>210</v>
      </c>
      <c r="S12" s="69">
        <v>313</v>
      </c>
      <c r="T12" s="69"/>
      <c r="U12" s="69"/>
      <c r="V12" s="68">
        <f t="shared" si="0"/>
        <v>38160</v>
      </c>
      <c r="W12" s="68">
        <f>U12+S12+Q12+O12+M12+K12+I12+G12+E12+C12</f>
        <v>82779.64014999999</v>
      </c>
    </row>
    <row r="13" spans="1:23" s="27" customFormat="1" ht="18" customHeight="1">
      <c r="A13" s="29" t="s">
        <v>30</v>
      </c>
      <c r="B13" s="57">
        <v>0</v>
      </c>
      <c r="C13" s="57"/>
      <c r="D13" s="56"/>
      <c r="E13" s="56"/>
      <c r="F13" s="68">
        <v>0</v>
      </c>
      <c r="G13" s="68">
        <v>0</v>
      </c>
      <c r="H13" s="68">
        <v>0</v>
      </c>
      <c r="I13" s="57">
        <v>0</v>
      </c>
      <c r="J13" s="68">
        <v>0</v>
      </c>
      <c r="K13" s="68">
        <v>0</v>
      </c>
      <c r="L13" s="78">
        <v>0</v>
      </c>
      <c r="M13" s="79">
        <v>0</v>
      </c>
      <c r="N13" s="80">
        <v>0</v>
      </c>
      <c r="O13" s="80">
        <v>0</v>
      </c>
      <c r="P13" s="69">
        <v>0</v>
      </c>
      <c r="Q13" s="69">
        <v>0</v>
      </c>
      <c r="R13" s="69">
        <v>0</v>
      </c>
      <c r="S13" s="69">
        <v>0</v>
      </c>
      <c r="T13" s="69"/>
      <c r="U13" s="69"/>
      <c r="V13" s="68">
        <f t="shared" si="0"/>
        <v>0</v>
      </c>
      <c r="W13" s="68">
        <f>U13+S13+Q13+O13+M13+K13+I13+G13+E13+C13</f>
        <v>0</v>
      </c>
    </row>
    <row r="14" spans="1:23" s="27" customFormat="1" ht="18" customHeight="1">
      <c r="A14" s="31" t="s">
        <v>32</v>
      </c>
      <c r="B14" s="73">
        <f>SUM(B6+B9)</f>
        <v>77017</v>
      </c>
      <c r="C14" s="74">
        <f>C6+C9</f>
        <v>55086</v>
      </c>
      <c r="D14" s="56">
        <v>507432</v>
      </c>
      <c r="E14" s="56">
        <v>354889</v>
      </c>
      <c r="F14" s="68">
        <v>0</v>
      </c>
      <c r="G14" s="68">
        <v>0</v>
      </c>
      <c r="H14" s="68">
        <f>+H9+H6</f>
        <v>73544</v>
      </c>
      <c r="I14" s="68">
        <f>SUM(I6,I9)</f>
        <v>44592</v>
      </c>
      <c r="J14" s="68">
        <f>J6+J9</f>
        <v>33728</v>
      </c>
      <c r="K14" s="68">
        <f>K6+K9</f>
        <v>20342.19611</v>
      </c>
      <c r="L14" s="69">
        <f>L6+L9</f>
        <v>983726</v>
      </c>
      <c r="M14" s="69">
        <f>M6+M9</f>
        <v>784714</v>
      </c>
      <c r="N14" s="69">
        <f>+N6+N9</f>
        <v>1871204</v>
      </c>
      <c r="O14" s="69">
        <f>+O6+O9</f>
        <v>1223629.31666</v>
      </c>
      <c r="P14" s="69">
        <v>58726</v>
      </c>
      <c r="Q14" s="69">
        <v>35976</v>
      </c>
      <c r="R14" s="69">
        <v>210</v>
      </c>
      <c r="S14" s="69">
        <v>313</v>
      </c>
      <c r="T14" s="69"/>
      <c r="U14" s="69"/>
      <c r="V14" s="74">
        <f t="shared" si="0"/>
        <v>3605587</v>
      </c>
      <c r="W14" s="74">
        <f>U14+S14+Q14+O14+M14+K14+I14+G14+E14+C14</f>
        <v>2519541.51277</v>
      </c>
    </row>
    <row r="15" spans="1:23" s="27" customFormat="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s="27" customFormat="1" ht="42.75" customHeight="1">
      <c r="A16" s="12"/>
      <c r="B16" s="47" t="s">
        <v>21</v>
      </c>
      <c r="C16" s="43"/>
      <c r="D16" s="47" t="s">
        <v>41</v>
      </c>
      <c r="E16" s="43"/>
      <c r="F16" s="47" t="s">
        <v>15</v>
      </c>
      <c r="G16" s="43"/>
      <c r="H16" s="50" t="s">
        <v>16</v>
      </c>
      <c r="I16" s="51"/>
      <c r="J16" s="47" t="s">
        <v>38</v>
      </c>
      <c r="K16" s="43"/>
      <c r="L16" s="47" t="s">
        <v>20</v>
      </c>
      <c r="M16" s="52"/>
      <c r="N16" s="47" t="s">
        <v>48</v>
      </c>
      <c r="O16" s="43"/>
      <c r="P16" s="43" t="s">
        <v>17</v>
      </c>
      <c r="Q16" s="44"/>
      <c r="R16" s="53" t="s">
        <v>19</v>
      </c>
      <c r="S16" s="54"/>
      <c r="T16" s="47" t="s">
        <v>18</v>
      </c>
      <c r="U16" s="43"/>
      <c r="V16" s="44" t="s">
        <v>40</v>
      </c>
      <c r="W16" s="44"/>
    </row>
    <row r="17" spans="1:23" s="27" customFormat="1" ht="68.25" customHeight="1">
      <c r="A17" s="28" t="s">
        <v>45</v>
      </c>
      <c r="B17" s="16" t="s">
        <v>36</v>
      </c>
      <c r="C17" s="16" t="s">
        <v>23</v>
      </c>
      <c r="D17" s="30" t="s">
        <v>36</v>
      </c>
      <c r="E17" s="30" t="s">
        <v>23</v>
      </c>
      <c r="F17" s="16" t="s">
        <v>43</v>
      </c>
      <c r="G17" s="16" t="s">
        <v>23</v>
      </c>
      <c r="H17" s="16" t="s">
        <v>36</v>
      </c>
      <c r="I17" s="16" t="s">
        <v>23</v>
      </c>
      <c r="J17" s="30" t="s">
        <v>36</v>
      </c>
      <c r="K17" s="30" t="s">
        <v>23</v>
      </c>
      <c r="L17" s="30" t="s">
        <v>36</v>
      </c>
      <c r="M17" s="35" t="s">
        <v>23</v>
      </c>
      <c r="N17" s="16" t="s">
        <v>36</v>
      </c>
      <c r="O17" s="16" t="s">
        <v>23</v>
      </c>
      <c r="P17" s="16" t="s">
        <v>36</v>
      </c>
      <c r="Q17" s="16" t="s">
        <v>23</v>
      </c>
      <c r="R17" s="16" t="s">
        <v>36</v>
      </c>
      <c r="S17" s="16" t="s">
        <v>23</v>
      </c>
      <c r="T17" s="30" t="s">
        <v>36</v>
      </c>
      <c r="U17" s="30" t="s">
        <v>23</v>
      </c>
      <c r="V17" s="30" t="s">
        <v>36</v>
      </c>
      <c r="W17" s="30" t="s">
        <v>23</v>
      </c>
    </row>
    <row r="18" spans="1:23" s="27" customFormat="1" ht="20.25">
      <c r="A18" s="28" t="s">
        <v>33</v>
      </c>
      <c r="B18" s="56">
        <v>75</v>
      </c>
      <c r="C18" s="68">
        <v>35428</v>
      </c>
      <c r="D18" s="66">
        <v>702</v>
      </c>
      <c r="E18" s="56">
        <v>277557</v>
      </c>
      <c r="F18" s="68">
        <v>0</v>
      </c>
      <c r="G18" s="68">
        <v>0</v>
      </c>
      <c r="H18" s="68">
        <v>54</v>
      </c>
      <c r="I18" s="68">
        <v>27474</v>
      </c>
      <c r="J18" s="68">
        <v>17.904</v>
      </c>
      <c r="K18" s="68">
        <v>9171.83153</v>
      </c>
      <c r="L18" s="82">
        <v>1474</v>
      </c>
      <c r="M18" s="82">
        <v>542934</v>
      </c>
      <c r="N18" s="69">
        <v>2596.315</v>
      </c>
      <c r="O18" s="69">
        <v>889361.6304299999</v>
      </c>
      <c r="P18" s="69">
        <v>70</v>
      </c>
      <c r="Q18" s="69">
        <v>28522</v>
      </c>
      <c r="R18" s="69">
        <v>0</v>
      </c>
      <c r="S18" s="69">
        <v>80</v>
      </c>
      <c r="T18" s="69"/>
      <c r="U18" s="69"/>
      <c r="V18" s="68">
        <f>T18+R18+P18+N18+L18+J18+H18+F18+D18+B18</f>
        <v>4989.219000000001</v>
      </c>
      <c r="W18" s="68">
        <f aca="true" t="shared" si="1" ref="V18:W20">U18+S18+Q18+O18+M18+K18+I18+G18+E18+C18</f>
        <v>1810528.46196</v>
      </c>
    </row>
    <row r="19" spans="1:23" s="27" customFormat="1" ht="20.25">
      <c r="A19" s="28" t="s">
        <v>34</v>
      </c>
      <c r="B19" s="57">
        <v>0</v>
      </c>
      <c r="C19" s="57">
        <v>9</v>
      </c>
      <c r="D19" s="66">
        <v>8</v>
      </c>
      <c r="E19" s="56">
        <v>1915</v>
      </c>
      <c r="F19" s="68">
        <v>0</v>
      </c>
      <c r="G19" s="68">
        <v>0</v>
      </c>
      <c r="H19" s="68">
        <v>0.6</v>
      </c>
      <c r="I19" s="68">
        <v>102</v>
      </c>
      <c r="J19" s="68">
        <v>0.112</v>
      </c>
      <c r="K19" s="68">
        <v>35.362</v>
      </c>
      <c r="L19" s="82">
        <v>2</v>
      </c>
      <c r="M19" s="82">
        <v>636</v>
      </c>
      <c r="N19" s="69">
        <v>32.589</v>
      </c>
      <c r="O19" s="69">
        <v>7189.310760000005</v>
      </c>
      <c r="P19" s="69">
        <v>0</v>
      </c>
      <c r="Q19" s="69">
        <v>0</v>
      </c>
      <c r="R19" s="69">
        <v>0</v>
      </c>
      <c r="S19" s="69">
        <v>0</v>
      </c>
      <c r="T19" s="69"/>
      <c r="U19" s="69"/>
      <c r="V19" s="68">
        <f t="shared" si="1"/>
        <v>43.301</v>
      </c>
      <c r="W19" s="68">
        <f t="shared" si="1"/>
        <v>9886.672760000005</v>
      </c>
    </row>
    <row r="20" spans="1:23" s="27" customFormat="1" ht="20.25">
      <c r="A20" s="28" t="s">
        <v>35</v>
      </c>
      <c r="B20" s="57">
        <v>233</v>
      </c>
      <c r="C20" s="68">
        <v>19649</v>
      </c>
      <c r="D20" s="56">
        <v>1238</v>
      </c>
      <c r="E20" s="56">
        <v>75417</v>
      </c>
      <c r="F20" s="68">
        <v>0</v>
      </c>
      <c r="G20" s="68">
        <v>0</v>
      </c>
      <c r="H20" s="68">
        <v>199</v>
      </c>
      <c r="I20" s="68">
        <v>17016</v>
      </c>
      <c r="J20" s="68">
        <v>123.278</v>
      </c>
      <c r="K20" s="68">
        <v>11135.00258</v>
      </c>
      <c r="L20" s="82">
        <v>3657</v>
      </c>
      <c r="M20" s="82">
        <v>241144</v>
      </c>
      <c r="N20" s="69">
        <v>5546.35</v>
      </c>
      <c r="O20" s="69">
        <v>327078.3754700001</v>
      </c>
      <c r="P20" s="69">
        <v>124</v>
      </c>
      <c r="Q20" s="69">
        <v>7454</v>
      </c>
      <c r="R20" s="69">
        <v>1</v>
      </c>
      <c r="S20" s="69">
        <v>233</v>
      </c>
      <c r="T20" s="69"/>
      <c r="U20" s="69"/>
      <c r="V20" s="68">
        <f>T20+R20+P20+N20+L20+J20+H20+F20+D20+B20</f>
        <v>11121.628</v>
      </c>
      <c r="W20" s="68">
        <f t="shared" si="1"/>
        <v>699126.37805</v>
      </c>
    </row>
    <row r="21" spans="1:23" s="27" customFormat="1" ht="20.25">
      <c r="A21" s="32" t="s">
        <v>32</v>
      </c>
      <c r="B21" s="83">
        <f>SUM(B18:B20)</f>
        <v>308</v>
      </c>
      <c r="C21" s="74">
        <f>SUM(C18:C20)</f>
        <v>55086</v>
      </c>
      <c r="D21" s="56">
        <f>SUM(D18:D20)</f>
        <v>1948</v>
      </c>
      <c r="E21" s="56">
        <f>SUM(E18:E20)</f>
        <v>354889</v>
      </c>
      <c r="F21" s="68">
        <v>0</v>
      </c>
      <c r="G21" s="68">
        <v>0</v>
      </c>
      <c r="H21" s="68">
        <f>SUM(H18:H20)</f>
        <v>253.6</v>
      </c>
      <c r="I21" s="68">
        <f>SUM(I18:I20)</f>
        <v>44592</v>
      </c>
      <c r="J21" s="68">
        <f>SUM(J18:J20)</f>
        <v>141.294</v>
      </c>
      <c r="K21" s="68">
        <f>SUM(K18:K20)</f>
        <v>20342.196109999997</v>
      </c>
      <c r="L21" s="82">
        <f>+SUM(L18:L20)</f>
        <v>5133</v>
      </c>
      <c r="M21" s="82">
        <f>+SUM(M18:M20)</f>
        <v>784714</v>
      </c>
      <c r="N21" s="69">
        <f>SUM(N18:N20)</f>
        <v>8175.254000000001</v>
      </c>
      <c r="O21" s="69">
        <f>SUM(O18:O20)</f>
        <v>1223629.31666</v>
      </c>
      <c r="P21" s="69">
        <v>193</v>
      </c>
      <c r="Q21" s="69">
        <v>35976</v>
      </c>
      <c r="R21" s="69">
        <v>1</v>
      </c>
      <c r="S21" s="69">
        <v>313</v>
      </c>
      <c r="T21" s="84"/>
      <c r="U21" s="84"/>
      <c r="V21" s="74">
        <f>T21+R21+P21+N21+L21+J21+H21+F21+D21+B21</f>
        <v>16153.148000000001</v>
      </c>
      <c r="W21" s="74">
        <f>U21+S21+Q21+O21+M21+K21+I21+G21+E21+C21</f>
        <v>2519541.51277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1">
    <mergeCell ref="B4:C4"/>
    <mergeCell ref="N4:O4"/>
    <mergeCell ref="D4:E4"/>
    <mergeCell ref="E6:E7"/>
    <mergeCell ref="Q6:Q7"/>
    <mergeCell ref="G6:G7"/>
    <mergeCell ref="S9:S11"/>
    <mergeCell ref="A3:S3"/>
    <mergeCell ref="P4:Q4"/>
    <mergeCell ref="R4:S4"/>
    <mergeCell ref="C6:C7"/>
    <mergeCell ref="K6:K7"/>
    <mergeCell ref="H4:I4"/>
    <mergeCell ref="L16:M16"/>
    <mergeCell ref="U6:U7"/>
    <mergeCell ref="M6:M7"/>
    <mergeCell ref="N16:O16"/>
    <mergeCell ref="R16:S16"/>
    <mergeCell ref="F4:G4"/>
    <mergeCell ref="S6:S7"/>
    <mergeCell ref="L4:M4"/>
    <mergeCell ref="H16:I16"/>
    <mergeCell ref="D16:E16"/>
    <mergeCell ref="F16:G16"/>
    <mergeCell ref="E9:E11"/>
    <mergeCell ref="G9:G11"/>
    <mergeCell ref="V4:W4"/>
    <mergeCell ref="W6:W7"/>
    <mergeCell ref="J4:K4"/>
    <mergeCell ref="T4:U4"/>
    <mergeCell ref="M9:M11"/>
    <mergeCell ref="A15:W15"/>
    <mergeCell ref="C9:C11"/>
    <mergeCell ref="W9:W11"/>
    <mergeCell ref="V16:W16"/>
    <mergeCell ref="Q9:Q11"/>
    <mergeCell ref="P16:Q16"/>
    <mergeCell ref="U9:U11"/>
    <mergeCell ref="B16:C16"/>
    <mergeCell ref="J16:K16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2013-04-19T08:17:39Z</dcterms:modified>
  <cp:category/>
  <cp:version/>
  <cp:contentType/>
  <cp:contentStatus/>
</cp:coreProperties>
</file>