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tabRatio="344" activeTab="0"/>
  </bookViews>
  <sheets>
    <sheet name="Lizingo portfelio struktura" sheetId="1" r:id="rId1"/>
  </sheets>
  <definedNames>
    <definedName name="_xlnm.Print_Area" localSheetId="0">'Lizingo portfelio struktura'!$A$1:$S$77</definedName>
  </definedNames>
  <calcPr fullCalcOnLoad="1"/>
</workbook>
</file>

<file path=xl/sharedStrings.xml><?xml version="1.0" encoding="utf-8"?>
<sst xmlns="http://schemas.openxmlformats.org/spreadsheetml/2006/main" count="108" uniqueCount="79">
  <si>
    <t>Ataskaitinio laikotarpio pabaigai</t>
  </si>
  <si>
    <t>„Danske lizingas“</t>
  </si>
  <si>
    <t>„SEB  lizingas“</t>
  </si>
  <si>
    <t>„Šiaulių banko lizingas“</t>
  </si>
  <si>
    <t xml:space="preserve">„Swedbank" grupės įmonės Lietuvoje </t>
  </si>
  <si>
    <t>,,Ūkio banko lizingas”</t>
  </si>
  <si>
    <t xml:space="preserve">Dalis, (%) </t>
  </si>
  <si>
    <t>Lizingo portfelio struktūra pagal lizingo tipą</t>
  </si>
  <si>
    <t>1. Finansinis</t>
  </si>
  <si>
    <t>2. Veiklos</t>
  </si>
  <si>
    <t>Iš viso:</t>
  </si>
  <si>
    <t>Lizingo portfelio struktūra pagal turto rūšį</t>
  </si>
  <si>
    <t>A. Kilnojamasis turtas</t>
  </si>
  <si>
    <t>B. Nekilnojamasis turtas</t>
  </si>
  <si>
    <t>C. Nematerialusis turtas</t>
  </si>
  <si>
    <t>A.1. Pagal turto rūšį</t>
  </si>
  <si>
    <t>A.1.1. Pramonės įranga ir įrengimai</t>
  </si>
  <si>
    <t>1. Gaminimo įrengimai</t>
  </si>
  <si>
    <t>2. Keltuvai</t>
  </si>
  <si>
    <t>3. Traktoriai</t>
  </si>
  <si>
    <t>4. Ekskavatoriai</t>
  </si>
  <si>
    <t>5. Miško apdirbimo technika</t>
  </si>
  <si>
    <t>6. Žemės ūkio technika</t>
  </si>
  <si>
    <t>7. Medicininė technika</t>
  </si>
  <si>
    <t>8. Kiti įrengimai</t>
  </si>
  <si>
    <t>A.1.2. Org. technika ir biuro technika</t>
  </si>
  <si>
    <t>A.1.3. Kelių transporto priemonės</t>
  </si>
  <si>
    <t>1. Vilkikai (virš 16 t)</t>
  </si>
  <si>
    <t>2. Sunkvežimiai (iki 16 t)</t>
  </si>
  <si>
    <t>3. Priekabos</t>
  </si>
  <si>
    <t xml:space="preserve">4. Mikroautobusai </t>
  </si>
  <si>
    <t>5. Kelioniniai autobusai</t>
  </si>
  <si>
    <t>6. Miesto transporto autobusai</t>
  </si>
  <si>
    <t>7. Kitos transporto priemonės</t>
  </si>
  <si>
    <t>A.1.4. Lengvieji automobiliai</t>
  </si>
  <si>
    <t xml:space="preserve">1. Lengvieji komerciniai automobiliai </t>
  </si>
  <si>
    <t>2. Lengvieji keleiviniai automobiliai</t>
  </si>
  <si>
    <t>A.1.5. Laivai, lėktuvai ir geležinkelių riedmenys</t>
  </si>
  <si>
    <t>1. Laivai</t>
  </si>
  <si>
    <t>2. Lėktuvai</t>
  </si>
  <si>
    <t>3. Geležinkelių riedmenys</t>
  </si>
  <si>
    <t>A.1.6. Kitas turtas</t>
  </si>
  <si>
    <t>A.2. Pagal pirkėjus</t>
  </si>
  <si>
    <t>1. Privatus sektorius</t>
  </si>
  <si>
    <t>2. Valstybinis sektorius</t>
  </si>
  <si>
    <t>3. Fiziniai asmenys</t>
  </si>
  <si>
    <t>4. Kiti vartotojai (nerezidentai)</t>
  </si>
  <si>
    <t>A.3. Lizingo portfelio trukmė</t>
  </si>
  <si>
    <t>1. Iki metų</t>
  </si>
  <si>
    <t>2. Iki 2 metų</t>
  </si>
  <si>
    <t>3. Iki 3 metų</t>
  </si>
  <si>
    <t>4. Iki 5 metų</t>
  </si>
  <si>
    <t>5. daugiau nei 5 metai</t>
  </si>
  <si>
    <t>B.1. Pagal pastatus</t>
  </si>
  <si>
    <t>1. Pramoniniai pastatai</t>
  </si>
  <si>
    <t>2. Prekybos pastatai</t>
  </si>
  <si>
    <t>3. Biurai</t>
  </si>
  <si>
    <t>4. Viešbučiai ir laisvalaikio pastatai</t>
  </si>
  <si>
    <t>5. Gyvenamieji namai</t>
  </si>
  <si>
    <t>6. Butai</t>
  </si>
  <si>
    <t>7. Kiti pastatai</t>
  </si>
  <si>
    <t>B.2. Pagal pirkėjus</t>
  </si>
  <si>
    <t>B.3. Lizingo portfelio trukmė</t>
  </si>
  <si>
    <t>1. Iki 3 metų</t>
  </si>
  <si>
    <t>2. Iki 5 metų</t>
  </si>
  <si>
    <t>3. Iki 8 metų</t>
  </si>
  <si>
    <t>4. Iki 10 metų</t>
  </si>
  <si>
    <t>5. Iki 16 metų</t>
  </si>
  <si>
    <t>6. Iki 20 metų</t>
  </si>
  <si>
    <t>7. Daugiau nei 20 metų</t>
  </si>
  <si>
    <t xml:space="preserve"> "Nordea Finance Lithuania“</t>
  </si>
  <si>
    <t xml:space="preserve">           Lizingo portfelio struktūra</t>
  </si>
  <si>
    <t>UAB "Citadele faktoringas ir lizingas"</t>
  </si>
  <si>
    <t>UniCredit Leasing Lietuvos filialas</t>
  </si>
  <si>
    <t>,,DNB  lizingas“</t>
  </si>
  <si>
    <t xml:space="preserve">    Ataskaitinio laikotarpio pabaigai, tūkst. Lt</t>
  </si>
  <si>
    <t/>
  </si>
  <si>
    <t>2012 m.IV ketv.</t>
  </si>
  <si>
    <t>,,Snoro lizingas”</t>
  </si>
</sst>
</file>

<file path=xl/styles.xml><?xml version="1.0" encoding="utf-8"?>
<styleSheet xmlns="http://schemas.openxmlformats.org/spreadsheetml/2006/main">
  <numFmts count="6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00"/>
    <numFmt numFmtId="182" formatCode="0.0000%"/>
    <numFmt numFmtId="183" formatCode="_-* #,##0\ _L_t_-;\-* #,##0\ _L_t_-;_-* &quot;-&quot;??\ _L_t_-;_-@_-"/>
    <numFmt numFmtId="184" formatCode="_-* #,##0.0000\ _L_t_-;\-* #,##0.0000\ _L_t_-;_-* &quot;-&quot;??\ _L_t_-;_-@_-"/>
    <numFmt numFmtId="185" formatCode="0.000%"/>
    <numFmt numFmtId="186" formatCode="mm/dd/yy"/>
    <numFmt numFmtId="187" formatCode="m/d/yy"/>
    <numFmt numFmtId="188" formatCode="#,##0,"/>
    <numFmt numFmtId="189" formatCode="#,##0,;\(#,##0,\);\-"/>
    <numFmt numFmtId="190" formatCode="#,##0.0,"/>
    <numFmt numFmtId="191" formatCode="0.0000"/>
    <numFmt numFmtId="192" formatCode="0.0"/>
    <numFmt numFmtId="193" formatCode="yyyy/mm/dd\,\ hh:mm"/>
    <numFmt numFmtId="194" formatCode="_-* #,##0.000\ _L_t_-;\-* #,##0.000\ _L_t_-;_-* &quot;-&quot;??\ _L_t_-;_-@_-"/>
    <numFmt numFmtId="195" formatCode="_-* #,##0.0\ _L_t_-;\-* #,##0.0\ _L_t_-;_-* &quot;-&quot;??\ _L_t_-;_-@_-"/>
    <numFmt numFmtId="196" formatCode="mm"/>
    <numFmt numFmtId="197" formatCode="_-* #,##0.0000\ _L_t_-;\-* #,##0.0000\ _L_t_-;_-* &quot;-&quot;????\ _L_t_-;_-@_-"/>
    <numFmt numFmtId="198" formatCode="0.00000%"/>
    <numFmt numFmtId="199" formatCode="0.000000%"/>
    <numFmt numFmtId="200" formatCode="yy/mm"/>
    <numFmt numFmtId="201" formatCode="mm/yy"/>
    <numFmt numFmtId="202" formatCode="#,##0.00,"/>
    <numFmt numFmtId="203" formatCode="yyyy\-mm\-dd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"/>
    <numFmt numFmtId="209" formatCode="#,##0.000"/>
    <numFmt numFmtId="210" formatCode="#,##0.00000"/>
    <numFmt numFmtId="211" formatCode="#,##0\ &quot;Lt&quot;"/>
    <numFmt numFmtId="212" formatCode="#,##0\ _L_t"/>
    <numFmt numFmtId="213" formatCode="[$-427]yyyy\ &quot;m.&quot;\ mmmm\ d\ &quot;d.&quot;"/>
    <numFmt numFmtId="214" formatCode="#,##0.00\ &quot;Lt&quot;"/>
    <numFmt numFmtId="215" formatCode="00,000,"/>
    <numFmt numFmtId="216" formatCode="0,000,"/>
    <numFmt numFmtId="217" formatCode="000,"/>
    <numFmt numFmtId="218" formatCode="0,"/>
  </numFmts>
  <fonts count="55">
    <font>
      <sz val="10"/>
      <name val="CenturyOldStyleLT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sz val="8"/>
      <name val="CenturyOldStyleLT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10" xfId="58" applyFont="1" applyFill="1" applyBorder="1" applyProtection="1">
      <alignment/>
      <protection/>
    </xf>
    <xf numFmtId="0" fontId="1" fillId="0" borderId="10" xfId="58" applyFont="1" applyFill="1" applyBorder="1" applyProtection="1">
      <alignment/>
      <protection/>
    </xf>
    <xf numFmtId="0" fontId="1" fillId="0" borderId="10" xfId="58" applyFont="1" applyFill="1" applyBorder="1" applyAlignment="1" applyProtection="1">
      <alignment vertical="top"/>
      <protection/>
    </xf>
    <xf numFmtId="0" fontId="1" fillId="0" borderId="11" xfId="58" applyFont="1" applyFill="1" applyBorder="1" applyProtection="1">
      <alignment/>
      <protection/>
    </xf>
    <xf numFmtId="0" fontId="1" fillId="0" borderId="12" xfId="58" applyFont="1" applyFill="1" applyBorder="1" applyProtection="1">
      <alignment/>
      <protection/>
    </xf>
    <xf numFmtId="0" fontId="1" fillId="0" borderId="0" xfId="58" applyFont="1" applyFill="1" applyBorder="1" applyAlignment="1" applyProtection="1">
      <alignment vertical="top"/>
      <protection/>
    </xf>
    <xf numFmtId="0" fontId="1" fillId="0" borderId="0" xfId="58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 quotePrefix="1">
      <alignment horizontal="left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1" fillId="0" borderId="0" xfId="57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58" applyNumberFormat="1" applyFont="1" applyFill="1" applyAlignment="1" applyProtection="1">
      <alignment horizontal="center" vertical="top"/>
      <protection/>
    </xf>
    <xf numFmtId="3" fontId="1" fillId="0" borderId="0" xfId="0" applyNumberFormat="1" applyFont="1" applyFill="1" applyAlignment="1" applyProtection="1">
      <alignment/>
      <protection/>
    </xf>
    <xf numFmtId="10" fontId="1" fillId="0" borderId="10" xfId="62" applyNumberFormat="1" applyFont="1" applyFill="1" applyBorder="1" applyAlignment="1" applyProtection="1">
      <alignment horizontal="right"/>
      <protection/>
    </xf>
    <xf numFmtId="10" fontId="1" fillId="0" borderId="10" xfId="58" applyNumberFormat="1" applyFont="1" applyFill="1" applyBorder="1" applyAlignment="1" applyProtection="1">
      <alignment horizontal="right"/>
      <protection/>
    </xf>
    <xf numFmtId="10" fontId="1" fillId="0" borderId="1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right"/>
    </xf>
    <xf numFmtId="3" fontId="1" fillId="0" borderId="10" xfId="0" applyNumberFormat="1" applyFont="1" applyFill="1" applyBorder="1" applyAlignment="1" applyProtection="1">
      <alignment horizontal="right"/>
      <protection locked="0"/>
    </xf>
    <xf numFmtId="3" fontId="1" fillId="0" borderId="10" xfId="58" applyNumberFormat="1" applyFont="1" applyFill="1" applyBorder="1" applyAlignment="1" applyProtection="1">
      <alignment horizontal="right"/>
      <protection locked="0"/>
    </xf>
    <xf numFmtId="10" fontId="1" fillId="0" borderId="10" xfId="63" applyNumberFormat="1" applyFont="1" applyFill="1" applyBorder="1" applyAlignment="1" applyProtection="1">
      <alignment horizontal="right"/>
      <protection/>
    </xf>
    <xf numFmtId="180" fontId="1" fillId="0" borderId="10" xfId="0" applyNumberFormat="1" applyFont="1" applyFill="1" applyBorder="1" applyAlignment="1" applyProtection="1">
      <alignment horizontal="right"/>
      <protection/>
    </xf>
    <xf numFmtId="3" fontId="1" fillId="0" borderId="10" xfId="58" applyNumberFormat="1" applyFont="1" applyFill="1" applyBorder="1" applyAlignment="1">
      <alignment horizontal="right"/>
      <protection/>
    </xf>
    <xf numFmtId="3" fontId="1" fillId="0" borderId="0" xfId="58" applyNumberFormat="1" applyFont="1" applyFill="1" applyAlignment="1">
      <alignment horizontal="right"/>
      <protection/>
    </xf>
    <xf numFmtId="10" fontId="1" fillId="0" borderId="13" xfId="62" applyNumberFormat="1" applyFont="1" applyFill="1" applyBorder="1" applyAlignment="1" applyProtection="1">
      <alignment horizontal="right"/>
      <protection/>
    </xf>
    <xf numFmtId="10" fontId="1" fillId="0" borderId="10" xfId="0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/>
      <protection locked="0"/>
    </xf>
    <xf numFmtId="10" fontId="1" fillId="0" borderId="10" xfId="0" applyNumberFormat="1" applyFont="1" applyBorder="1" applyAlignment="1" applyProtection="1">
      <alignment/>
      <protection/>
    </xf>
    <xf numFmtId="3" fontId="1" fillId="0" borderId="10" xfId="0" applyNumberFormat="1" applyFont="1" applyBorder="1" applyAlignment="1" applyProtection="1">
      <alignment/>
      <protection locked="0"/>
    </xf>
    <xf numFmtId="10" fontId="1" fillId="0" borderId="10" xfId="0" applyNumberFormat="1" applyFont="1" applyBorder="1" applyAlignment="1" applyProtection="1">
      <alignment vertical="top"/>
      <protection/>
    </xf>
    <xf numFmtId="10" fontId="1" fillId="0" borderId="10" xfId="62" applyNumberFormat="1" applyFont="1" applyFill="1" applyBorder="1" applyAlignment="1" applyProtection="1">
      <alignment/>
      <protection/>
    </xf>
    <xf numFmtId="3" fontId="1" fillId="0" borderId="10" xfId="58" applyNumberFormat="1" applyFont="1" applyFill="1" applyBorder="1" applyProtection="1">
      <alignment/>
      <protection locked="0"/>
    </xf>
    <xf numFmtId="10" fontId="1" fillId="0" borderId="10" xfId="58" applyNumberFormat="1" applyFont="1" applyFill="1" applyBorder="1" applyProtection="1">
      <alignment/>
      <protection/>
    </xf>
    <xf numFmtId="10" fontId="1" fillId="0" borderId="10" xfId="63" applyNumberFormat="1" applyFont="1" applyFill="1" applyBorder="1" applyAlignment="1" applyProtection="1">
      <alignment/>
      <protection/>
    </xf>
    <xf numFmtId="180" fontId="1" fillId="0" borderId="10" xfId="0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 vertical="top"/>
      <protection locked="0"/>
    </xf>
    <xf numFmtId="180" fontId="1" fillId="0" borderId="10" xfId="0" applyNumberFormat="1" applyFont="1" applyFill="1" applyBorder="1" applyAlignment="1" applyProtection="1">
      <alignment vertical="top"/>
      <protection/>
    </xf>
    <xf numFmtId="180" fontId="1" fillId="0" borderId="10" xfId="62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1" fillId="0" borderId="0" xfId="58" applyFont="1" applyFill="1" applyAlignment="1" applyProtection="1">
      <alignment horizontal="right"/>
      <protection/>
    </xf>
    <xf numFmtId="10" fontId="1" fillId="0" borderId="0" xfId="58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 horizontal="right"/>
    </xf>
    <xf numFmtId="3" fontId="1" fillId="0" borderId="14" xfId="57" applyNumberFormat="1" applyFont="1" applyBorder="1" applyAlignment="1" applyProtection="1">
      <alignment horizontal="center"/>
      <protection locked="0"/>
    </xf>
    <xf numFmtId="10" fontId="1" fillId="0" borderId="10" xfId="62" applyNumberFormat="1" applyFont="1" applyBorder="1" applyAlignment="1" applyProtection="1">
      <alignment horizontal="center"/>
      <protection/>
    </xf>
    <xf numFmtId="3" fontId="1" fillId="0" borderId="10" xfId="57" applyNumberFormat="1" applyFont="1" applyBorder="1" applyAlignment="1" applyProtection="1">
      <alignment horizontal="center"/>
      <protection locked="0"/>
    </xf>
    <xf numFmtId="10" fontId="1" fillId="0" borderId="10" xfId="57" applyNumberFormat="1" applyFont="1" applyBorder="1" applyAlignment="1" applyProtection="1">
      <alignment horizontal="center"/>
      <protection/>
    </xf>
    <xf numFmtId="10" fontId="1" fillId="0" borderId="10" xfId="0" applyNumberFormat="1" applyFont="1" applyFill="1" applyBorder="1" applyAlignment="1" applyProtection="1">
      <alignment vertical="top"/>
      <protection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/>
    </xf>
    <xf numFmtId="3" fontId="7" fillId="0" borderId="10" xfId="0" applyNumberFormat="1" applyFont="1" applyFill="1" applyBorder="1" applyAlignment="1">
      <alignment/>
    </xf>
    <xf numFmtId="0" fontId="1" fillId="0" borderId="0" xfId="61" applyFont="1" applyFill="1">
      <alignment/>
      <protection/>
    </xf>
    <xf numFmtId="10" fontId="1" fillId="0" borderId="10" xfId="62" applyNumberFormat="1" applyFont="1" applyBorder="1" applyAlignment="1" applyProtection="1">
      <alignment/>
      <protection/>
    </xf>
    <xf numFmtId="9" fontId="1" fillId="0" borderId="14" xfId="62" applyFont="1" applyBorder="1" applyAlignment="1" applyProtection="1">
      <alignment horizontal="center"/>
      <protection/>
    </xf>
    <xf numFmtId="3" fontId="1" fillId="0" borderId="0" xfId="58" applyNumberFormat="1" applyFont="1" applyFill="1" applyAlignment="1" applyProtection="1">
      <alignment vertical="top"/>
      <protection/>
    </xf>
    <xf numFmtId="0" fontId="2" fillId="0" borderId="0" xfId="58" applyFont="1" applyFill="1" applyBorder="1" applyAlignment="1" applyProtection="1">
      <alignment/>
      <protection/>
    </xf>
    <xf numFmtId="3" fontId="1" fillId="0" borderId="0" xfId="58" applyNumberFormat="1" applyFont="1" applyFill="1" applyBorder="1" applyAlignment="1" applyProtection="1">
      <alignment horizontal="center"/>
      <protection locked="0"/>
    </xf>
    <xf numFmtId="3" fontId="10" fillId="0" borderId="0" xfId="58" applyNumberFormat="1" applyFont="1" applyFill="1" applyBorder="1" applyAlignment="1" applyProtection="1">
      <alignment horizontal="center"/>
      <protection locked="0"/>
    </xf>
    <xf numFmtId="0" fontId="11" fillId="0" borderId="0" xfId="58" applyFont="1" applyFill="1" applyAlignment="1" applyProtection="1">
      <alignment horizontal="center" vertical="center"/>
      <protection/>
    </xf>
    <xf numFmtId="0" fontId="2" fillId="33" borderId="10" xfId="58" applyFont="1" applyFill="1" applyBorder="1" applyProtection="1">
      <alignment/>
      <protection/>
    </xf>
    <xf numFmtId="0" fontId="2" fillId="33" borderId="11" xfId="58" applyFont="1" applyFill="1" applyBorder="1" applyProtection="1">
      <alignment/>
      <protection/>
    </xf>
    <xf numFmtId="3" fontId="1" fillId="0" borderId="10" xfId="58" applyNumberFormat="1" applyFont="1" applyFill="1" applyBorder="1" applyAlignment="1" applyProtection="1">
      <alignment horizontal="center" vertical="center" wrapText="1"/>
      <protection/>
    </xf>
    <xf numFmtId="0" fontId="1" fillId="0" borderId="10" xfId="58" applyFont="1" applyFill="1" applyBorder="1" applyAlignment="1" applyProtection="1">
      <alignment horizontal="center" vertical="center" wrapText="1"/>
      <protection/>
    </xf>
    <xf numFmtId="3" fontId="2" fillId="0" borderId="14" xfId="58" applyNumberFormat="1" applyFont="1" applyFill="1" applyBorder="1" applyProtection="1">
      <alignment/>
      <protection/>
    </xf>
    <xf numFmtId="3" fontId="12" fillId="0" borderId="14" xfId="58" applyNumberFormat="1" applyFont="1" applyFill="1" applyBorder="1" applyProtection="1">
      <alignment/>
      <protection locked="0"/>
    </xf>
    <xf numFmtId="3" fontId="12" fillId="0" borderId="10" xfId="58" applyNumberFormat="1" applyFont="1" applyFill="1" applyBorder="1" applyProtection="1">
      <alignment/>
      <protection locked="0"/>
    </xf>
    <xf numFmtId="3" fontId="2" fillId="0" borderId="10" xfId="58" applyNumberFormat="1" applyFont="1" applyFill="1" applyBorder="1" applyProtection="1">
      <alignment/>
      <protection/>
    </xf>
    <xf numFmtId="3" fontId="1" fillId="0" borderId="0" xfId="58" applyNumberFormat="1" applyFont="1" applyFill="1">
      <alignment/>
      <protection/>
    </xf>
    <xf numFmtId="3" fontId="51" fillId="0" borderId="10" xfId="0" applyNumberFormat="1" applyFont="1" applyBorder="1" applyAlignment="1">
      <alignment/>
    </xf>
    <xf numFmtId="3" fontId="52" fillId="0" borderId="10" xfId="0" applyNumberFormat="1" applyFont="1" applyFill="1" applyBorder="1" applyAlignment="1" applyProtection="1">
      <alignment/>
      <protection locked="0"/>
    </xf>
    <xf numFmtId="3" fontId="53" fillId="0" borderId="10" xfId="0" applyNumberFormat="1" applyFont="1" applyFill="1" applyBorder="1" applyAlignment="1" applyProtection="1">
      <alignment/>
      <protection/>
    </xf>
    <xf numFmtId="3" fontId="54" fillId="0" borderId="10" xfId="0" applyNumberFormat="1" applyFont="1" applyFill="1" applyBorder="1" applyAlignment="1" applyProtection="1">
      <alignment/>
      <protection locked="0"/>
    </xf>
    <xf numFmtId="3" fontId="51" fillId="0" borderId="10" xfId="0" applyNumberFormat="1" applyFont="1" applyFill="1" applyBorder="1" applyAlignment="1" applyProtection="1">
      <alignment/>
      <protection locked="0"/>
    </xf>
    <xf numFmtId="3" fontId="51" fillId="0" borderId="10" xfId="0" applyNumberFormat="1" applyFont="1" applyFill="1" applyBorder="1" applyAlignment="1" applyProtection="1">
      <alignment vertical="top"/>
      <protection locked="0"/>
    </xf>
    <xf numFmtId="3" fontId="12" fillId="0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 applyProtection="1">
      <alignment/>
      <protection/>
    </xf>
    <xf numFmtId="3" fontId="12" fillId="0" borderId="10" xfId="58" applyNumberFormat="1" applyFont="1" applyFill="1" applyBorder="1">
      <alignment/>
      <protection/>
    </xf>
    <xf numFmtId="4" fontId="1" fillId="0" borderId="0" xfId="61" applyNumberFormat="1" applyFont="1" applyFill="1">
      <alignment/>
      <protection/>
    </xf>
    <xf numFmtId="3" fontId="1" fillId="0" borderId="10" xfId="61" applyNumberFormat="1" applyFont="1" applyFill="1" applyBorder="1">
      <alignment/>
      <protection/>
    </xf>
    <xf numFmtId="3" fontId="12" fillId="0" borderId="10" xfId="58" applyNumberFormat="1" applyFont="1" applyFill="1" applyBorder="1" applyProtection="1">
      <alignment/>
      <protection locked="0"/>
    </xf>
    <xf numFmtId="3" fontId="12" fillId="0" borderId="10" xfId="58" applyNumberFormat="1" applyFont="1" applyFill="1" applyBorder="1">
      <alignment/>
      <protection/>
    </xf>
    <xf numFmtId="3" fontId="1" fillId="0" borderId="10" xfId="58" applyNumberFormat="1" applyFont="1" applyFill="1" applyBorder="1" applyProtection="1">
      <alignment/>
      <protection locked="0"/>
    </xf>
    <xf numFmtId="3" fontId="2" fillId="0" borderId="14" xfId="57" applyNumberFormat="1" applyFont="1" applyBorder="1" applyAlignment="1" applyProtection="1">
      <alignment horizontal="center"/>
      <protection/>
    </xf>
    <xf numFmtId="3" fontId="2" fillId="0" borderId="10" xfId="57" applyNumberFormat="1" applyFont="1" applyBorder="1" applyAlignment="1" applyProtection="1">
      <alignment horizontal="center"/>
      <protection/>
    </xf>
    <xf numFmtId="3" fontId="2" fillId="0" borderId="10" xfId="57" applyNumberFormat="1" applyFont="1" applyBorder="1" applyAlignment="1" applyProtection="1">
      <alignment horizontal="center"/>
      <protection locked="0"/>
    </xf>
    <xf numFmtId="3" fontId="1" fillId="34" borderId="14" xfId="57" applyNumberFormat="1" applyFont="1" applyFill="1" applyBorder="1" applyAlignment="1" applyProtection="1">
      <alignment/>
      <protection/>
    </xf>
    <xf numFmtId="10" fontId="1" fillId="34" borderId="10" xfId="58" applyNumberFormat="1" applyFont="1" applyFill="1" applyBorder="1" applyAlignment="1" applyProtection="1">
      <alignment horizontal="right"/>
      <protection/>
    </xf>
    <xf numFmtId="3" fontId="1" fillId="34" borderId="14" xfId="58" applyNumberFormat="1" applyFont="1" applyFill="1" applyBorder="1" applyProtection="1">
      <alignment/>
      <protection/>
    </xf>
    <xf numFmtId="10" fontId="1" fillId="34" borderId="10" xfId="58" applyNumberFormat="1" applyFont="1" applyFill="1" applyBorder="1" applyProtection="1">
      <alignment/>
      <protection/>
    </xf>
    <xf numFmtId="3" fontId="1" fillId="34" borderId="14" xfId="0" applyNumberFormat="1" applyFont="1" applyFill="1" applyBorder="1" applyAlignment="1" applyProtection="1">
      <alignment horizontal="right"/>
      <protection/>
    </xf>
    <xf numFmtId="10" fontId="1" fillId="34" borderId="10" xfId="0" applyNumberFormat="1" applyFont="1" applyFill="1" applyBorder="1" applyAlignment="1" applyProtection="1">
      <alignment horizontal="right"/>
      <protection/>
    </xf>
    <xf numFmtId="3" fontId="1" fillId="34" borderId="10" xfId="0" applyNumberFormat="1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>
      <alignment horizontal="right"/>
    </xf>
    <xf numFmtId="3" fontId="2" fillId="34" borderId="14" xfId="58" applyNumberFormat="1" applyFont="1" applyFill="1" applyBorder="1" applyProtection="1">
      <alignment/>
      <protection/>
    </xf>
    <xf numFmtId="10" fontId="1" fillId="34" borderId="14" xfId="58" applyNumberFormat="1" applyFont="1" applyFill="1" applyBorder="1" applyAlignment="1" applyProtection="1">
      <alignment horizontal="right"/>
      <protection/>
    </xf>
    <xf numFmtId="3" fontId="1" fillId="34" borderId="10" xfId="57" applyNumberFormat="1" applyFont="1" applyFill="1" applyBorder="1" applyAlignment="1" applyProtection="1">
      <alignment horizontal="center"/>
      <protection/>
    </xf>
    <xf numFmtId="10" fontId="1" fillId="34" borderId="10" xfId="57" applyNumberFormat="1" applyFont="1" applyFill="1" applyBorder="1" applyAlignment="1" applyProtection="1">
      <alignment horizontal="center"/>
      <protection/>
    </xf>
    <xf numFmtId="3" fontId="1" fillId="34" borderId="10" xfId="58" applyNumberFormat="1" applyFont="1" applyFill="1" applyBorder="1" applyProtection="1">
      <alignment/>
      <protection/>
    </xf>
    <xf numFmtId="3" fontId="1" fillId="34" borderId="10" xfId="0" applyNumberFormat="1" applyFont="1" applyFill="1" applyBorder="1" applyAlignment="1" applyProtection="1">
      <alignment/>
      <protection/>
    </xf>
    <xf numFmtId="10" fontId="1" fillId="34" borderId="10" xfId="0" applyNumberFormat="1" applyFont="1" applyFill="1" applyBorder="1" applyAlignment="1" applyProtection="1">
      <alignment/>
      <protection/>
    </xf>
    <xf numFmtId="3" fontId="2" fillId="34" borderId="10" xfId="58" applyNumberFormat="1" applyFont="1" applyFill="1" applyBorder="1" applyProtection="1">
      <alignment/>
      <protection/>
    </xf>
    <xf numFmtId="180" fontId="1" fillId="34" borderId="10" xfId="0" applyNumberFormat="1" applyFont="1" applyFill="1" applyBorder="1" applyAlignment="1" applyProtection="1">
      <alignment/>
      <protection/>
    </xf>
    <xf numFmtId="10" fontId="1" fillId="34" borderId="10" xfId="62" applyNumberFormat="1" applyFont="1" applyFill="1" applyBorder="1" applyAlignment="1" applyProtection="1">
      <alignment/>
      <protection/>
    </xf>
    <xf numFmtId="3" fontId="13" fillId="34" borderId="10" xfId="58" applyNumberFormat="1" applyFont="1" applyFill="1" applyBorder="1" applyProtection="1">
      <alignment/>
      <protection/>
    </xf>
    <xf numFmtId="10" fontId="1" fillId="34" borderId="10" xfId="63" applyNumberFormat="1" applyFont="1" applyFill="1" applyBorder="1" applyAlignment="1" applyProtection="1">
      <alignment/>
      <protection/>
    </xf>
    <xf numFmtId="10" fontId="1" fillId="34" borderId="10" xfId="62" applyNumberFormat="1" applyFont="1" applyFill="1" applyBorder="1" applyAlignment="1" applyProtection="1">
      <alignment horizontal="center"/>
      <protection/>
    </xf>
    <xf numFmtId="10" fontId="1" fillId="34" borderId="10" xfId="62" applyNumberFormat="1" applyFont="1" applyFill="1" applyBorder="1" applyAlignment="1" applyProtection="1">
      <alignment horizontal="right"/>
      <protection/>
    </xf>
    <xf numFmtId="3" fontId="53" fillId="34" borderId="10" xfId="0" applyNumberFormat="1" applyFont="1" applyFill="1" applyBorder="1" applyAlignment="1" applyProtection="1">
      <alignment/>
      <protection/>
    </xf>
    <xf numFmtId="180" fontId="1" fillId="34" borderId="10" xfId="62" applyNumberFormat="1" applyFont="1" applyFill="1" applyBorder="1" applyAlignment="1" applyProtection="1">
      <alignment/>
      <protection/>
    </xf>
    <xf numFmtId="3" fontId="1" fillId="34" borderId="10" xfId="57" applyNumberFormat="1" applyFont="1" applyFill="1" applyBorder="1" applyAlignment="1" applyProtection="1">
      <alignment/>
      <protection/>
    </xf>
    <xf numFmtId="180" fontId="1" fillId="34" borderId="10" xfId="62" applyNumberFormat="1" applyFont="1" applyFill="1" applyBorder="1" applyAlignment="1" applyProtection="1">
      <alignment horizontal="right"/>
      <protection/>
    </xf>
    <xf numFmtId="3" fontId="1" fillId="34" borderId="10" xfId="58" applyNumberFormat="1" applyFont="1" applyFill="1" applyBorder="1" applyAlignment="1" applyProtection="1">
      <alignment horizontal="right"/>
      <protection/>
    </xf>
    <xf numFmtId="10" fontId="1" fillId="34" borderId="10" xfId="63" applyNumberFormat="1" applyFont="1" applyFill="1" applyBorder="1" applyAlignment="1" applyProtection="1">
      <alignment horizontal="right"/>
      <protection/>
    </xf>
    <xf numFmtId="0" fontId="1" fillId="34" borderId="10" xfId="58" applyFont="1" applyFill="1" applyBorder="1" applyProtection="1">
      <alignment/>
      <protection/>
    </xf>
    <xf numFmtId="3" fontId="9" fillId="34" borderId="10" xfId="58" applyNumberFormat="1" applyFont="1" applyFill="1" applyBorder="1" applyProtection="1">
      <alignment/>
      <protection/>
    </xf>
    <xf numFmtId="0" fontId="1" fillId="34" borderId="10" xfId="58" applyFont="1" applyFill="1" applyBorder="1" applyAlignment="1" applyProtection="1">
      <alignment horizontal="right"/>
      <protection/>
    </xf>
    <xf numFmtId="180" fontId="1" fillId="34" borderId="10" xfId="0" applyNumberFormat="1" applyFont="1" applyFill="1" applyBorder="1" applyAlignment="1" applyProtection="1">
      <alignment horizontal="right"/>
      <protection/>
    </xf>
    <xf numFmtId="3" fontId="2" fillId="34" borderId="10" xfId="57" applyNumberFormat="1" applyFont="1" applyFill="1" applyBorder="1" applyAlignment="1" applyProtection="1">
      <alignment horizontal="center"/>
      <protection/>
    </xf>
    <xf numFmtId="3" fontId="2" fillId="34" borderId="10" xfId="58" applyNumberFormat="1" applyFont="1" applyFill="1" applyBorder="1" applyProtection="1">
      <alignment/>
      <protection locked="0"/>
    </xf>
    <xf numFmtId="3" fontId="1" fillId="34" borderId="10" xfId="58" applyNumberFormat="1" applyFont="1" applyFill="1" applyBorder="1" applyAlignment="1" applyProtection="1">
      <alignment horizontal="right"/>
      <protection locked="0"/>
    </xf>
    <xf numFmtId="3" fontId="2" fillId="34" borderId="10" xfId="58" applyNumberFormat="1" applyFont="1" applyFill="1" applyBorder="1" applyProtection="1">
      <alignment/>
      <protection locked="0"/>
    </xf>
    <xf numFmtId="43" fontId="2" fillId="0" borderId="14" xfId="42" applyFont="1" applyFill="1" applyBorder="1" applyAlignment="1" applyProtection="1">
      <alignment horizontal="center"/>
      <protection/>
    </xf>
    <xf numFmtId="43" fontId="1" fillId="34" borderId="10" xfId="42" applyFont="1" applyFill="1" applyBorder="1" applyAlignment="1" applyProtection="1">
      <alignment horizontal="center"/>
      <protection/>
    </xf>
    <xf numFmtId="43" fontId="1" fillId="0" borderId="10" xfId="42" applyFont="1" applyFill="1" applyBorder="1" applyAlignment="1" applyProtection="1">
      <alignment horizontal="center"/>
      <protection locked="0"/>
    </xf>
    <xf numFmtId="43" fontId="2" fillId="0" borderId="10" xfId="42" applyFont="1" applyFill="1" applyBorder="1" applyAlignment="1" applyProtection="1">
      <alignment horizontal="center"/>
      <protection/>
    </xf>
    <xf numFmtId="43" fontId="2" fillId="34" borderId="10" xfId="42" applyFont="1" applyFill="1" applyBorder="1" applyAlignment="1" applyProtection="1">
      <alignment horizontal="center"/>
      <protection/>
    </xf>
    <xf numFmtId="43" fontId="2" fillId="0" borderId="10" xfId="42" applyFont="1" applyFill="1" applyBorder="1" applyAlignment="1" applyProtection="1">
      <alignment horizontal="center"/>
      <protection locked="0"/>
    </xf>
    <xf numFmtId="43" fontId="1" fillId="0" borderId="10" xfId="42" applyFont="1" applyFill="1" applyBorder="1" applyAlignment="1">
      <alignment horizontal="center"/>
    </xf>
    <xf numFmtId="43" fontId="1" fillId="0" borderId="0" xfId="42" applyFont="1" applyFill="1" applyAlignment="1">
      <alignment horizontal="center"/>
    </xf>
    <xf numFmtId="43" fontId="2" fillId="34" borderId="10" xfId="42" applyFont="1" applyFill="1" applyBorder="1" applyAlignment="1" applyProtection="1">
      <alignment horizontal="center"/>
      <protection locked="0"/>
    </xf>
    <xf numFmtId="43" fontId="1" fillId="0" borderId="14" xfId="42" applyFont="1" applyFill="1" applyBorder="1" applyAlignment="1" applyProtection="1">
      <alignment/>
      <protection locked="0"/>
    </xf>
    <xf numFmtId="0" fontId="1" fillId="0" borderId="10" xfId="42" applyNumberFormat="1" applyFont="1" applyFill="1" applyBorder="1" applyAlignment="1" applyProtection="1">
      <alignment horizontal="center"/>
      <protection locked="0"/>
    </xf>
    <xf numFmtId="215" fontId="2" fillId="34" borderId="10" xfId="58" applyNumberFormat="1" applyFont="1" applyFill="1" applyBorder="1" applyProtection="1">
      <alignment/>
      <protection/>
    </xf>
    <xf numFmtId="215" fontId="12" fillId="34" borderId="10" xfId="58" applyNumberFormat="1" applyFont="1" applyFill="1" applyBorder="1">
      <alignment/>
      <protection/>
    </xf>
    <xf numFmtId="215" fontId="1" fillId="0" borderId="10" xfId="58" applyNumberFormat="1" applyFont="1" applyFill="1" applyBorder="1" applyProtection="1">
      <alignment/>
      <protection locked="0"/>
    </xf>
    <xf numFmtId="216" fontId="1" fillId="0" borderId="10" xfId="58" applyNumberFormat="1" applyFont="1" applyFill="1" applyBorder="1" applyProtection="1">
      <alignment/>
      <protection locked="0"/>
    </xf>
    <xf numFmtId="3" fontId="1" fillId="34" borderId="14" xfId="58" applyNumberFormat="1" applyFont="1" applyFill="1" applyBorder="1" applyProtection="1">
      <alignment/>
      <protection/>
    </xf>
    <xf numFmtId="215" fontId="1" fillId="0" borderId="14" xfId="58" applyNumberFormat="1" applyFont="1" applyFill="1" applyBorder="1" applyProtection="1">
      <alignment/>
      <protection locked="0"/>
    </xf>
    <xf numFmtId="3" fontId="1" fillId="0" borderId="14" xfId="58" applyNumberFormat="1" applyFont="1" applyFill="1" applyBorder="1" applyProtection="1">
      <alignment/>
      <protection locked="0"/>
    </xf>
    <xf numFmtId="215" fontId="2" fillId="0" borderId="14" xfId="58" applyNumberFormat="1" applyFont="1" applyFill="1" applyBorder="1" applyProtection="1">
      <alignment/>
      <protection/>
    </xf>
    <xf numFmtId="3" fontId="1" fillId="34" borderId="10" xfId="58" applyNumberFormat="1" applyFont="1" applyFill="1" applyBorder="1" applyProtection="1">
      <alignment/>
      <protection/>
    </xf>
    <xf numFmtId="215" fontId="1" fillId="0" borderId="10" xfId="58" applyNumberFormat="1" applyFont="1" applyFill="1" applyBorder="1" applyProtection="1">
      <alignment/>
      <protection locked="0"/>
    </xf>
    <xf numFmtId="215" fontId="2" fillId="34" borderId="10" xfId="58" applyNumberFormat="1" applyFont="1" applyFill="1" applyBorder="1" applyProtection="1">
      <alignment/>
      <protection/>
    </xf>
    <xf numFmtId="215" fontId="2" fillId="0" borderId="10" xfId="58" applyNumberFormat="1" applyFont="1" applyFill="1" applyBorder="1" applyProtection="1">
      <alignment/>
      <protection/>
    </xf>
    <xf numFmtId="216" fontId="1" fillId="0" borderId="10" xfId="58" applyNumberFormat="1" applyFont="1" applyFill="1" applyBorder="1" applyProtection="1">
      <alignment/>
      <protection locked="0"/>
    </xf>
    <xf numFmtId="217" fontId="1" fillId="0" borderId="10" xfId="58" applyNumberFormat="1" applyFont="1" applyFill="1" applyBorder="1" applyProtection="1">
      <alignment/>
      <protection locked="0"/>
    </xf>
    <xf numFmtId="218" fontId="1" fillId="0" borderId="10" xfId="58" applyNumberFormat="1" applyFont="1" applyFill="1" applyBorder="1" applyProtection="1">
      <alignment/>
      <protection locked="0"/>
    </xf>
    <xf numFmtId="3" fontId="1" fillId="0" borderId="10" xfId="58" applyNumberFormat="1" applyFont="1" applyFill="1" applyBorder="1" applyAlignment="1" applyProtection="1">
      <alignment horizontal="right"/>
      <protection locked="0"/>
    </xf>
    <xf numFmtId="215" fontId="1" fillId="34" borderId="10" xfId="58" applyNumberFormat="1" applyFont="1" applyFill="1" applyBorder="1" applyProtection="1">
      <alignment/>
      <protection locked="0"/>
    </xf>
    <xf numFmtId="215" fontId="1" fillId="34" borderId="10" xfId="58" applyNumberFormat="1" applyFont="1" applyFill="1" applyBorder="1">
      <alignment/>
      <protection/>
    </xf>
    <xf numFmtId="3" fontId="1" fillId="0" borderId="10" xfId="0" applyNumberFormat="1" applyFont="1" applyBorder="1" applyAlignment="1" applyProtection="1">
      <alignment/>
      <protection locked="0"/>
    </xf>
    <xf numFmtId="3" fontId="1" fillId="0" borderId="14" xfId="0" applyNumberFormat="1" applyFont="1" applyBorder="1" applyAlignment="1" applyProtection="1">
      <alignment/>
      <protection locked="0"/>
    </xf>
    <xf numFmtId="3" fontId="2" fillId="0" borderId="14" xfId="0" applyNumberFormat="1" applyFont="1" applyBorder="1" applyAlignment="1" applyProtection="1">
      <alignment/>
      <protection/>
    </xf>
    <xf numFmtId="3" fontId="1" fillId="0" borderId="1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 applyProtection="1">
      <alignment/>
      <protection/>
    </xf>
    <xf numFmtId="3" fontId="1" fillId="0" borderId="10" xfId="0" applyNumberFormat="1" applyFont="1" applyBorder="1" applyAlignment="1" applyProtection="1">
      <alignment vertical="top"/>
      <protection locked="0"/>
    </xf>
    <xf numFmtId="0" fontId="2" fillId="35" borderId="11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zingo formos" xfId="57"/>
    <cellStyle name="Normal_Snoro" xfId="58"/>
    <cellStyle name="Note" xfId="59"/>
    <cellStyle name="Output" xfId="60"/>
    <cellStyle name="Paprastas_3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tabSelected="1" zoomScale="60" zoomScaleNormal="60" zoomScaleSheetLayoutView="84" zoomScalePageLayoutView="0" workbookViewId="0" topLeftCell="A1">
      <pane xSplit="1" topLeftCell="E1" activePane="topRight" state="frozen"/>
      <selection pane="topLeft" activeCell="A1" sqref="A1"/>
      <selection pane="topRight" activeCell="E1" sqref="E1"/>
    </sheetView>
  </sheetViews>
  <sheetFormatPr defaultColWidth="9.00390625" defaultRowHeight="12.75"/>
  <cols>
    <col min="1" max="1" width="49.625" style="11" customWidth="1"/>
    <col min="2" max="2" width="16.625" style="20" customWidth="1"/>
    <col min="3" max="3" width="16.625" style="26" customWidth="1"/>
    <col min="4" max="4" width="17.875" style="20" customWidth="1"/>
    <col min="5" max="5" width="16.625" style="11" customWidth="1"/>
    <col min="6" max="6" width="16.625" style="20" customWidth="1"/>
    <col min="7" max="19" width="16.625" style="11" customWidth="1"/>
    <col min="20" max="20" width="18.625" style="11" customWidth="1"/>
    <col min="21" max="21" width="20.25390625" style="11" customWidth="1"/>
    <col min="22" max="16384" width="9.125" style="11" customWidth="1"/>
  </cols>
  <sheetData>
    <row r="1" spans="1:20" ht="20.25">
      <c r="A1" s="66" t="s">
        <v>71</v>
      </c>
      <c r="B1" s="64"/>
      <c r="C1" s="48"/>
      <c r="D1" s="18"/>
      <c r="E1" s="10"/>
      <c r="F1" s="1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5.75">
      <c r="A2" s="65" t="s">
        <v>77</v>
      </c>
      <c r="B2" s="62"/>
      <c r="C2" s="62"/>
      <c r="D2" s="18"/>
      <c r="E2" s="10"/>
      <c r="F2" s="18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5.75">
      <c r="A3" s="21" t="s">
        <v>75</v>
      </c>
      <c r="B3" s="63"/>
      <c r="C3" s="63"/>
      <c r="D3" s="19"/>
      <c r="E3" s="12"/>
      <c r="F3" s="19"/>
      <c r="G3" s="12"/>
      <c r="H3" s="12"/>
      <c r="I3" s="12"/>
      <c r="J3" s="12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3" ht="47.25" customHeight="1">
      <c r="A4" s="6"/>
      <c r="B4" s="167" t="s">
        <v>1</v>
      </c>
      <c r="C4" s="168"/>
      <c r="D4" s="167" t="s">
        <v>74</v>
      </c>
      <c r="E4" s="169"/>
      <c r="F4" s="167" t="s">
        <v>70</v>
      </c>
      <c r="G4" s="168"/>
      <c r="H4" s="167" t="s">
        <v>72</v>
      </c>
      <c r="I4" s="168"/>
      <c r="J4" s="167" t="s">
        <v>2</v>
      </c>
      <c r="K4" s="168"/>
      <c r="L4" s="167" t="s">
        <v>4</v>
      </c>
      <c r="M4" s="168"/>
      <c r="N4" s="165" t="s">
        <v>3</v>
      </c>
      <c r="O4" s="166"/>
      <c r="P4" s="167" t="s">
        <v>73</v>
      </c>
      <c r="Q4" s="168"/>
      <c r="R4" s="165" t="s">
        <v>5</v>
      </c>
      <c r="S4" s="166"/>
      <c r="T4" s="165" t="s">
        <v>78</v>
      </c>
      <c r="U4" s="166"/>
      <c r="V4" s="13"/>
      <c r="W4" s="13"/>
    </row>
    <row r="5" spans="4:23" ht="11.25" customHeight="1" hidden="1">
      <c r="D5" s="19"/>
      <c r="E5" s="12"/>
      <c r="F5" s="19"/>
      <c r="G5" s="12"/>
      <c r="H5" s="12"/>
      <c r="I5" s="12"/>
      <c r="J5" s="12"/>
      <c r="K5" s="10"/>
      <c r="L5" s="10"/>
      <c r="M5" s="10"/>
      <c r="N5" s="14"/>
      <c r="O5" s="14"/>
      <c r="P5" s="14"/>
      <c r="Q5" s="14"/>
      <c r="R5" s="10"/>
      <c r="S5" s="10"/>
      <c r="T5" s="10"/>
      <c r="U5" s="10"/>
      <c r="V5" s="13"/>
      <c r="W5" s="13"/>
    </row>
    <row r="6" spans="4:23" ht="12.75" customHeight="1" hidden="1">
      <c r="D6" s="19"/>
      <c r="E6" s="12"/>
      <c r="F6" s="19"/>
      <c r="G6" s="12"/>
      <c r="H6" s="12"/>
      <c r="I6" s="12"/>
      <c r="J6" s="12"/>
      <c r="K6" s="10"/>
      <c r="L6" s="10"/>
      <c r="M6" s="10"/>
      <c r="N6" s="14"/>
      <c r="O6" s="14"/>
      <c r="P6" s="14"/>
      <c r="Q6" s="14"/>
      <c r="R6" s="10"/>
      <c r="S6" s="10"/>
      <c r="T6" s="10"/>
      <c r="U6" s="10"/>
      <c r="V6" s="13"/>
      <c r="W6" s="13"/>
    </row>
    <row r="7" spans="1:23" ht="54" customHeight="1">
      <c r="A7" s="1"/>
      <c r="B7" s="69" t="s">
        <v>0</v>
      </c>
      <c r="C7" s="70" t="s">
        <v>6</v>
      </c>
      <c r="D7" s="69" t="s">
        <v>0</v>
      </c>
      <c r="E7" s="70" t="s">
        <v>6</v>
      </c>
      <c r="F7" s="69" t="s">
        <v>0</v>
      </c>
      <c r="G7" s="70" t="s">
        <v>6</v>
      </c>
      <c r="H7" s="70" t="s">
        <v>0</v>
      </c>
      <c r="I7" s="70" t="s">
        <v>6</v>
      </c>
      <c r="J7" s="70" t="s">
        <v>0</v>
      </c>
      <c r="K7" s="70" t="s">
        <v>6</v>
      </c>
      <c r="L7" s="70" t="s">
        <v>0</v>
      </c>
      <c r="M7" s="70" t="s">
        <v>6</v>
      </c>
      <c r="N7" s="70" t="s">
        <v>0</v>
      </c>
      <c r="O7" s="70" t="s">
        <v>6</v>
      </c>
      <c r="P7" s="70" t="s">
        <v>0</v>
      </c>
      <c r="Q7" s="70" t="s">
        <v>6</v>
      </c>
      <c r="R7" s="70" t="s">
        <v>0</v>
      </c>
      <c r="S7" s="70" t="s">
        <v>6</v>
      </c>
      <c r="T7" s="70" t="s">
        <v>0</v>
      </c>
      <c r="U7" s="70" t="s">
        <v>6</v>
      </c>
      <c r="V7" s="13"/>
      <c r="W7" s="13"/>
    </row>
    <row r="8" spans="1:23" ht="15.75">
      <c r="A8" s="67" t="s">
        <v>7</v>
      </c>
      <c r="B8" s="94"/>
      <c r="C8" s="95"/>
      <c r="D8" s="96"/>
      <c r="E8" s="97">
        <v>1</v>
      </c>
      <c r="F8" s="98"/>
      <c r="G8" s="99"/>
      <c r="H8" s="96"/>
      <c r="I8" s="97"/>
      <c r="J8" s="98"/>
      <c r="K8" s="99"/>
      <c r="L8" s="100"/>
      <c r="M8" s="101"/>
      <c r="N8" s="102"/>
      <c r="O8" s="95">
        <v>1</v>
      </c>
      <c r="P8" s="103"/>
      <c r="Q8" s="103">
        <v>1</v>
      </c>
      <c r="R8" s="96"/>
      <c r="S8" s="97">
        <v>1</v>
      </c>
      <c r="T8" s="145"/>
      <c r="U8" s="97"/>
      <c r="V8" s="13"/>
      <c r="W8" s="13"/>
    </row>
    <row r="9" spans="1:23" ht="15.75">
      <c r="A9" s="2" t="s">
        <v>8</v>
      </c>
      <c r="B9" s="51">
        <v>107796.35147999981</v>
      </c>
      <c r="C9" s="52">
        <v>0.8114642708199304</v>
      </c>
      <c r="D9" s="139">
        <v>321624</v>
      </c>
      <c r="E9" s="39">
        <v>0.9713362426951361</v>
      </c>
      <c r="F9" s="56">
        <v>731017</v>
      </c>
      <c r="G9" s="39">
        <v>0.917496284916762</v>
      </c>
      <c r="H9" s="58">
        <v>55023</v>
      </c>
      <c r="I9" s="39">
        <v>1</v>
      </c>
      <c r="J9" s="160">
        <v>1483408</v>
      </c>
      <c r="K9" s="60">
        <v>0.9077134421514785</v>
      </c>
      <c r="L9" s="82">
        <v>1253405.18536</v>
      </c>
      <c r="M9" s="46">
        <v>0.8973299397056588</v>
      </c>
      <c r="N9" s="72">
        <v>184789</v>
      </c>
      <c r="O9" s="23">
        <v>0.8557225219384565</v>
      </c>
      <c r="P9" s="72">
        <v>90054</v>
      </c>
      <c r="Q9" s="42">
        <v>0.9714772702755183</v>
      </c>
      <c r="R9" s="72">
        <v>302870.4395428</v>
      </c>
      <c r="S9" s="39">
        <v>1</v>
      </c>
      <c r="T9" s="146">
        <v>56188416.493184075</v>
      </c>
      <c r="U9" s="39">
        <v>1</v>
      </c>
      <c r="V9" s="13"/>
      <c r="W9" s="13"/>
    </row>
    <row r="10" spans="1:23" ht="15.75">
      <c r="A10" s="2" t="s">
        <v>9</v>
      </c>
      <c r="B10" s="51">
        <v>25045.420310000016</v>
      </c>
      <c r="C10" s="52">
        <v>0.18853572918006958</v>
      </c>
      <c r="D10" s="139">
        <v>9491</v>
      </c>
      <c r="E10" s="39">
        <v>0.02866375730486387</v>
      </c>
      <c r="F10" s="56">
        <v>65735</v>
      </c>
      <c r="G10" s="39">
        <v>0.08250371508323795</v>
      </c>
      <c r="H10" s="72">
        <v>0</v>
      </c>
      <c r="I10" s="39">
        <v>0</v>
      </c>
      <c r="J10" s="160">
        <v>150817</v>
      </c>
      <c r="K10" s="60">
        <v>0.09228655784852147</v>
      </c>
      <c r="L10" s="82">
        <v>143411.22508</v>
      </c>
      <c r="M10" s="46">
        <v>0.10267006029434117</v>
      </c>
      <c r="N10" s="72">
        <v>31156</v>
      </c>
      <c r="O10" s="23">
        <v>0.14427747806154345</v>
      </c>
      <c r="P10" s="72">
        <v>2644</v>
      </c>
      <c r="Q10" s="42">
        <v>0.02852272972448165</v>
      </c>
      <c r="R10" s="72">
        <v>0</v>
      </c>
      <c r="S10" s="39">
        <v>0</v>
      </c>
      <c r="T10" s="147">
        <v>0</v>
      </c>
      <c r="U10" s="39">
        <v>0</v>
      </c>
      <c r="V10" s="13"/>
      <c r="W10" s="13"/>
    </row>
    <row r="11" spans="1:23" s="16" customFormat="1" ht="15.75">
      <c r="A11" s="1" t="s">
        <v>10</v>
      </c>
      <c r="B11" s="91">
        <v>132841.77178999982</v>
      </c>
      <c r="C11" s="61">
        <v>1</v>
      </c>
      <c r="D11" s="130">
        <f>SUM(D9:D10)</f>
        <v>331115</v>
      </c>
      <c r="E11" s="39">
        <v>1</v>
      </c>
      <c r="F11" s="57">
        <v>796752</v>
      </c>
      <c r="G11" s="39">
        <v>1</v>
      </c>
      <c r="H11" s="71">
        <f>SUM(H9:H10)</f>
        <v>55023</v>
      </c>
      <c r="I11" s="39">
        <v>1</v>
      </c>
      <c r="J11" s="161">
        <v>1634225</v>
      </c>
      <c r="K11" s="60">
        <v>1</v>
      </c>
      <c r="L11" s="83">
        <v>1396816.41044</v>
      </c>
      <c r="M11" s="46">
        <v>1</v>
      </c>
      <c r="N11" s="71">
        <f>SUM(N9:N10)</f>
        <v>215945</v>
      </c>
      <c r="O11" s="23">
        <v>1</v>
      </c>
      <c r="P11" s="71">
        <f>SUM(P9:P10)</f>
        <v>92698</v>
      </c>
      <c r="Q11" s="42">
        <v>1</v>
      </c>
      <c r="R11" s="71">
        <f>SUM(R9:R10)</f>
        <v>302870.4395428</v>
      </c>
      <c r="S11" s="39">
        <v>1</v>
      </c>
      <c r="T11" s="148">
        <v>56188416.493184075</v>
      </c>
      <c r="U11" s="39">
        <v>1</v>
      </c>
      <c r="V11" s="15"/>
      <c r="W11" s="15"/>
    </row>
    <row r="12" spans="1:23" ht="18" customHeight="1">
      <c r="A12" s="67" t="s">
        <v>11</v>
      </c>
      <c r="B12" s="104"/>
      <c r="C12" s="105"/>
      <c r="D12" s="131"/>
      <c r="E12" s="97"/>
      <c r="F12" s="107"/>
      <c r="G12" s="108"/>
      <c r="H12" s="109"/>
      <c r="I12" s="97"/>
      <c r="J12" s="162">
        <v>0</v>
      </c>
      <c r="K12" s="108"/>
      <c r="L12" s="107"/>
      <c r="M12" s="110"/>
      <c r="N12" s="101"/>
      <c r="O12" s="101"/>
      <c r="P12" s="106"/>
      <c r="Q12" s="97"/>
      <c r="R12" s="106"/>
      <c r="S12" s="97"/>
      <c r="T12" s="149">
        <v>0</v>
      </c>
      <c r="U12" s="97">
        <v>0</v>
      </c>
      <c r="V12" s="13"/>
      <c r="W12" s="13"/>
    </row>
    <row r="13" spans="1:23" ht="15.75">
      <c r="A13" s="2" t="s">
        <v>12</v>
      </c>
      <c r="B13" s="53">
        <v>113245.77178999982</v>
      </c>
      <c r="C13" s="52">
        <v>0.8524861590149676</v>
      </c>
      <c r="D13" s="132">
        <v>312197</v>
      </c>
      <c r="E13" s="39">
        <v>0.9428657717107349</v>
      </c>
      <c r="F13" s="76">
        <v>796752</v>
      </c>
      <c r="G13" s="39">
        <v>1</v>
      </c>
      <c r="H13" s="73">
        <v>52052</v>
      </c>
      <c r="I13" s="39">
        <v>0.9460043981607691</v>
      </c>
      <c r="J13" s="159">
        <v>1115387</v>
      </c>
      <c r="K13" s="60">
        <v>0.682517401214643</v>
      </c>
      <c r="L13" s="35">
        <v>1190598.3225900035</v>
      </c>
      <c r="M13" s="46">
        <v>0.8523656498256139</v>
      </c>
      <c r="N13" s="73">
        <v>124743</v>
      </c>
      <c r="O13" s="23">
        <v>0.5776609784898933</v>
      </c>
      <c r="P13" s="73">
        <v>92698</v>
      </c>
      <c r="Q13" s="42">
        <v>1</v>
      </c>
      <c r="R13" s="73">
        <v>135705.9938057</v>
      </c>
      <c r="S13" s="39">
        <v>0.4480661566396372</v>
      </c>
      <c r="T13" s="150">
        <v>56188416.493184075</v>
      </c>
      <c r="U13" s="39">
        <v>1</v>
      </c>
      <c r="V13" s="13"/>
      <c r="W13" s="13"/>
    </row>
    <row r="14" spans="1:23" ht="15.75">
      <c r="A14" s="2" t="s">
        <v>13</v>
      </c>
      <c r="B14" s="53">
        <v>19594</v>
      </c>
      <c r="C14" s="52">
        <v>0.14749878547972675</v>
      </c>
      <c r="D14" s="132">
        <v>18918</v>
      </c>
      <c r="E14" s="39">
        <v>0.05713422828926506</v>
      </c>
      <c r="F14" s="77">
        <v>0</v>
      </c>
      <c r="G14" s="39">
        <v>0</v>
      </c>
      <c r="H14" s="73">
        <v>2971</v>
      </c>
      <c r="I14" s="39">
        <v>0.05399560183923087</v>
      </c>
      <c r="J14" s="159">
        <v>518838</v>
      </c>
      <c r="K14" s="60">
        <v>0.31748259878535695</v>
      </c>
      <c r="L14" s="35">
        <v>206218.08223999973</v>
      </c>
      <c r="M14" s="46">
        <v>0.1476343501743861</v>
      </c>
      <c r="N14" s="73">
        <v>91202</v>
      </c>
      <c r="O14" s="23">
        <v>0.4223390215101067</v>
      </c>
      <c r="P14" s="73">
        <v>0</v>
      </c>
      <c r="Q14" s="42">
        <v>0</v>
      </c>
      <c r="R14" s="73">
        <v>167147.1626971</v>
      </c>
      <c r="S14" s="39">
        <v>0.5518767792242057</v>
      </c>
      <c r="T14" s="90">
        <v>0</v>
      </c>
      <c r="U14" s="39">
        <v>0</v>
      </c>
      <c r="V14" s="13"/>
      <c r="W14" s="13"/>
    </row>
    <row r="15" spans="1:23" ht="15.75">
      <c r="A15" s="2" t="s">
        <v>14</v>
      </c>
      <c r="B15" s="53">
        <v>2</v>
      </c>
      <c r="C15" s="52">
        <v>1.5055505305677937E-05</v>
      </c>
      <c r="D15" s="140">
        <v>0</v>
      </c>
      <c r="E15" s="39" t="s">
        <v>76</v>
      </c>
      <c r="F15" s="77">
        <v>0</v>
      </c>
      <c r="G15" s="39">
        <v>0</v>
      </c>
      <c r="H15" s="73">
        <v>0</v>
      </c>
      <c r="I15" s="39" t="s">
        <v>76</v>
      </c>
      <c r="J15" s="159">
        <v>0</v>
      </c>
      <c r="K15" s="60">
        <v>0</v>
      </c>
      <c r="L15" s="35"/>
      <c r="M15" s="46">
        <v>0</v>
      </c>
      <c r="N15" s="28"/>
      <c r="O15" s="23"/>
      <c r="P15" s="73">
        <v>0</v>
      </c>
      <c r="Q15" s="42" t="s">
        <v>76</v>
      </c>
      <c r="R15" s="73">
        <v>17.28304</v>
      </c>
      <c r="S15" s="39">
        <v>5.7064136156997435E-05</v>
      </c>
      <c r="T15" s="90">
        <v>0</v>
      </c>
      <c r="U15" s="39">
        <v>0</v>
      </c>
      <c r="V15" s="13"/>
      <c r="W15" s="13"/>
    </row>
    <row r="16" spans="1:23" s="16" customFormat="1" ht="15.75">
      <c r="A16" s="1" t="s">
        <v>10</v>
      </c>
      <c r="B16" s="92">
        <v>132841.77178999982</v>
      </c>
      <c r="C16" s="52">
        <v>1</v>
      </c>
      <c r="D16" s="133">
        <f>D13+D14+D15</f>
        <v>331115</v>
      </c>
      <c r="E16" s="39">
        <v>1</v>
      </c>
      <c r="F16" s="78">
        <f>SUM(F13:F15)</f>
        <v>796752</v>
      </c>
      <c r="G16" s="39">
        <v>1</v>
      </c>
      <c r="H16" s="74">
        <f>H13+H14+H15</f>
        <v>55023</v>
      </c>
      <c r="I16" s="39">
        <v>1</v>
      </c>
      <c r="J16" s="163">
        <v>1634225</v>
      </c>
      <c r="K16" s="60">
        <v>1</v>
      </c>
      <c r="L16" s="47">
        <v>1396816.4048300032</v>
      </c>
      <c r="M16" s="46">
        <v>1</v>
      </c>
      <c r="N16" s="74">
        <f>N13+N14+N15</f>
        <v>215945</v>
      </c>
      <c r="O16" s="23">
        <v>1</v>
      </c>
      <c r="P16" s="74">
        <f>P13+P14+P15</f>
        <v>92698</v>
      </c>
      <c r="Q16" s="42">
        <v>1</v>
      </c>
      <c r="R16" s="74">
        <f>R13+R14+R15</f>
        <v>302870.4395428</v>
      </c>
      <c r="S16" s="39">
        <v>1</v>
      </c>
      <c r="T16" s="151">
        <v>56188416.493184075</v>
      </c>
      <c r="U16" s="39">
        <v>1</v>
      </c>
      <c r="V16" s="15"/>
      <c r="W16" s="15"/>
    </row>
    <row r="17" spans="1:23" s="16" customFormat="1" ht="15.75">
      <c r="A17" s="67" t="s">
        <v>12</v>
      </c>
      <c r="B17" s="104"/>
      <c r="C17" s="105"/>
      <c r="D17" s="131"/>
      <c r="E17" s="111"/>
      <c r="F17" s="107"/>
      <c r="G17" s="108"/>
      <c r="H17" s="112"/>
      <c r="I17" s="111"/>
      <c r="J17" s="162"/>
      <c r="K17" s="108"/>
      <c r="L17" s="107"/>
      <c r="M17" s="110"/>
      <c r="N17" s="101"/>
      <c r="O17" s="101"/>
      <c r="P17" s="106"/>
      <c r="Q17" s="113"/>
      <c r="R17" s="106"/>
      <c r="S17" s="111"/>
      <c r="T17" s="149"/>
      <c r="U17" s="111"/>
      <c r="V17" s="15"/>
      <c r="W17" s="15"/>
    </row>
    <row r="18" spans="1:23" s="16" customFormat="1" ht="15.75">
      <c r="A18" s="67" t="s">
        <v>15</v>
      </c>
      <c r="B18" s="104"/>
      <c r="C18" s="114" t="s">
        <v>76</v>
      </c>
      <c r="D18" s="134">
        <f>D19+D28+D29+D40+D37+D44</f>
        <v>312197</v>
      </c>
      <c r="E18" s="115">
        <v>1</v>
      </c>
      <c r="F18" s="116">
        <f>F19+F28+F29+F37+F40+F44</f>
        <v>796752</v>
      </c>
      <c r="G18" s="111">
        <v>1</v>
      </c>
      <c r="H18" s="109">
        <f>H19+H28+H29+H40+H37+H44</f>
        <v>52052</v>
      </c>
      <c r="I18" s="111">
        <v>1</v>
      </c>
      <c r="J18" s="163">
        <v>1115387</v>
      </c>
      <c r="K18" s="111">
        <v>1</v>
      </c>
      <c r="L18" s="107">
        <v>1190598.3225900014</v>
      </c>
      <c r="M18" s="117">
        <v>0</v>
      </c>
      <c r="N18" s="109">
        <v>124743</v>
      </c>
      <c r="O18" s="115">
        <v>1</v>
      </c>
      <c r="P18" s="109">
        <f>P19+P28+P29+P40+P37+P44</f>
        <v>92698</v>
      </c>
      <c r="Q18" s="113">
        <v>1</v>
      </c>
      <c r="R18" s="109">
        <f>R19+R28+R29+R40+R37+R44</f>
        <v>135705.99380809962</v>
      </c>
      <c r="S18" s="115">
        <v>1</v>
      </c>
      <c r="T18" s="152">
        <v>56188416.49318407</v>
      </c>
      <c r="U18" s="115">
        <v>1</v>
      </c>
      <c r="V18" s="15"/>
      <c r="W18" s="15"/>
    </row>
    <row r="19" spans="1:23" ht="15.75">
      <c r="A19" s="2" t="s">
        <v>16</v>
      </c>
      <c r="B19" s="93">
        <v>25651</v>
      </c>
      <c r="C19" s="52">
        <v>1.0000020151745763</v>
      </c>
      <c r="D19" s="135">
        <f>SUM(D20:D27)</f>
        <v>99268</v>
      </c>
      <c r="E19" s="23">
        <v>0.3179658997363844</v>
      </c>
      <c r="F19" s="79">
        <f>SUM(F20+F21+F22+F23+F24+F25+F26+F27)</f>
        <v>109818</v>
      </c>
      <c r="G19" s="39">
        <v>0.13783209831917587</v>
      </c>
      <c r="H19" s="73">
        <f>SUM(H20:H27)</f>
        <v>5300</v>
      </c>
      <c r="I19" s="23">
        <v>0.10182125566740952</v>
      </c>
      <c r="J19" s="159">
        <v>295958</v>
      </c>
      <c r="K19" s="60">
        <v>0.26534108789146726</v>
      </c>
      <c r="L19" s="35">
        <v>541215.8375900008</v>
      </c>
      <c r="M19" s="46">
        <v>0.4545746683168944</v>
      </c>
      <c r="N19" s="28">
        <v>28813</v>
      </c>
      <c r="O19" s="23">
        <v>0.23097889260319215</v>
      </c>
      <c r="P19" s="73">
        <f>SUM(P20:P27)</f>
        <v>4647</v>
      </c>
      <c r="Q19" s="29">
        <v>0.050130531403050765</v>
      </c>
      <c r="R19" s="73">
        <f>SUM(R20:R27)</f>
        <v>6677.5568212</v>
      </c>
      <c r="S19" s="23">
        <v>0.04920605666572591</v>
      </c>
      <c r="T19" s="153">
        <v>1196583.1074870662</v>
      </c>
      <c r="U19" s="23">
        <v>0.021295903714108364</v>
      </c>
      <c r="V19" s="13"/>
      <c r="W19" s="13"/>
    </row>
    <row r="20" spans="1:23" ht="15.75">
      <c r="A20" s="2" t="s">
        <v>17</v>
      </c>
      <c r="B20" s="53">
        <v>14658</v>
      </c>
      <c r="C20" s="54">
        <v>0.1294352960672248</v>
      </c>
      <c r="D20" s="132">
        <v>41320</v>
      </c>
      <c r="E20" s="23">
        <v>0.13235232881802195</v>
      </c>
      <c r="F20" s="80">
        <v>12978</v>
      </c>
      <c r="G20" s="34">
        <v>0.016288631845291886</v>
      </c>
      <c r="H20" s="73">
        <v>1042</v>
      </c>
      <c r="I20" s="23">
        <v>0.020018443095366174</v>
      </c>
      <c r="J20" s="159">
        <v>237652</v>
      </c>
      <c r="K20" s="36">
        <v>0.21306685482258625</v>
      </c>
      <c r="L20" s="35">
        <v>81397.07192000002</v>
      </c>
      <c r="M20" s="43">
        <v>0.06836652662413518</v>
      </c>
      <c r="N20" s="28">
        <v>12720</v>
      </c>
      <c r="O20" s="23">
        <v>0.10196964959957673</v>
      </c>
      <c r="P20" s="73">
        <v>344</v>
      </c>
      <c r="Q20" s="29">
        <v>0.003710975425575525</v>
      </c>
      <c r="R20" s="73">
        <v>6135.4502950999995</v>
      </c>
      <c r="S20" s="23">
        <v>0.045211343456030936</v>
      </c>
      <c r="T20" s="154">
        <v>236261.62325835202</v>
      </c>
      <c r="U20" s="23">
        <v>0.004204810137103823</v>
      </c>
      <c r="V20" s="13"/>
      <c r="W20" s="13"/>
    </row>
    <row r="21" spans="1:23" ht="15.75">
      <c r="A21" s="2" t="s">
        <v>18</v>
      </c>
      <c r="B21" s="53">
        <v>1254</v>
      </c>
      <c r="C21" s="54">
        <v>0.01107326110440032</v>
      </c>
      <c r="D21" s="132">
        <v>460</v>
      </c>
      <c r="E21" s="23">
        <v>0.0014734286364058592</v>
      </c>
      <c r="F21" s="80">
        <v>7764</v>
      </c>
      <c r="G21" s="34">
        <v>0.009744562925477438</v>
      </c>
      <c r="H21" s="73">
        <v>264</v>
      </c>
      <c r="I21" s="23">
        <v>0.00507185122569738</v>
      </c>
      <c r="J21" s="159">
        <v>0</v>
      </c>
      <c r="K21" s="36">
        <v>0</v>
      </c>
      <c r="L21" s="35">
        <v>2741.1160099999997</v>
      </c>
      <c r="M21" s="43">
        <v>0.00230230125306832</v>
      </c>
      <c r="N21" s="28">
        <v>937</v>
      </c>
      <c r="O21" s="23">
        <v>0.007511443527893348</v>
      </c>
      <c r="P21" s="73">
        <v>1497</v>
      </c>
      <c r="Q21" s="29">
        <v>0.01614921573280977</v>
      </c>
      <c r="R21" s="73">
        <v>16.5569433</v>
      </c>
      <c r="S21" s="23">
        <v>0.00012200598393180036</v>
      </c>
      <c r="T21" s="90">
        <v>0</v>
      </c>
      <c r="U21" s="23">
        <v>0</v>
      </c>
      <c r="V21" s="13"/>
      <c r="W21" s="13"/>
    </row>
    <row r="22" spans="1:23" ht="15.75">
      <c r="A22" s="2" t="s">
        <v>19</v>
      </c>
      <c r="B22" s="53">
        <v>208</v>
      </c>
      <c r="C22" s="54">
        <v>0.0018367131656421582</v>
      </c>
      <c r="D22" s="132">
        <v>21331</v>
      </c>
      <c r="E22" s="23">
        <v>0.06832544835472475</v>
      </c>
      <c r="F22" s="80">
        <v>32629</v>
      </c>
      <c r="G22" s="34">
        <v>0.040952517219912846</v>
      </c>
      <c r="H22" s="73">
        <v>316</v>
      </c>
      <c r="I22" s="23">
        <v>0.006070852224698379</v>
      </c>
      <c r="J22" s="159">
        <v>0</v>
      </c>
      <c r="K22" s="36">
        <v>0</v>
      </c>
      <c r="L22" s="35">
        <v>3100.735489999999</v>
      </c>
      <c r="M22" s="43">
        <v>0.0026043506287281907</v>
      </c>
      <c r="N22" s="28">
        <v>1514</v>
      </c>
      <c r="O22" s="23">
        <v>0.012136953576553394</v>
      </c>
      <c r="P22" s="73">
        <v>677</v>
      </c>
      <c r="Q22" s="29">
        <v>0.007303285939286716</v>
      </c>
      <c r="R22" s="73">
        <v>63.4581232</v>
      </c>
      <c r="S22" s="23">
        <v>0.00046761474139259796</v>
      </c>
      <c r="T22" s="155">
        <v>57818.64532657418</v>
      </c>
      <c r="U22" s="23">
        <v>0.0010290136105470754</v>
      </c>
      <c r="V22" s="13"/>
      <c r="W22" s="13"/>
    </row>
    <row r="23" spans="1:23" ht="15.75">
      <c r="A23" s="2" t="s">
        <v>20</v>
      </c>
      <c r="B23" s="53">
        <v>128</v>
      </c>
      <c r="C23" s="54">
        <v>0.001130285025010559</v>
      </c>
      <c r="D23" s="132">
        <v>8270</v>
      </c>
      <c r="E23" s="23">
        <v>0.026489684397992295</v>
      </c>
      <c r="F23" s="80">
        <v>17091</v>
      </c>
      <c r="G23" s="34">
        <v>0.021450840412073017</v>
      </c>
      <c r="H23" s="73">
        <v>100</v>
      </c>
      <c r="I23" s="23">
        <v>0.0019211557673096135</v>
      </c>
      <c r="J23" s="159">
        <v>0</v>
      </c>
      <c r="K23" s="36">
        <v>0</v>
      </c>
      <c r="L23" s="35">
        <v>21036.86974999999</v>
      </c>
      <c r="M23" s="43">
        <v>0.01766915789385361</v>
      </c>
      <c r="N23" s="28">
        <v>1213</v>
      </c>
      <c r="O23" s="23">
        <v>0.009723992528638882</v>
      </c>
      <c r="P23" s="73">
        <v>112</v>
      </c>
      <c r="Q23" s="29">
        <v>0.0012082245571641244</v>
      </c>
      <c r="R23" s="73">
        <v>155.83245</v>
      </c>
      <c r="S23" s="23">
        <v>0.0011483092649567195</v>
      </c>
      <c r="T23" s="155">
        <v>76794.04194059022</v>
      </c>
      <c r="U23" s="23">
        <v>0.001366723725875167</v>
      </c>
      <c r="V23" s="13"/>
      <c r="W23" s="13"/>
    </row>
    <row r="24" spans="1:23" ht="15.75">
      <c r="A24" s="2" t="s">
        <v>21</v>
      </c>
      <c r="B24" s="53">
        <v>0</v>
      </c>
      <c r="C24" s="54">
        <v>0</v>
      </c>
      <c r="D24" s="132">
        <v>3233</v>
      </c>
      <c r="E24" s="23">
        <v>0.010355640829348136</v>
      </c>
      <c r="F24" s="80">
        <v>20844</v>
      </c>
      <c r="G24" s="34">
        <v>0.026161214530995843</v>
      </c>
      <c r="H24" s="73">
        <v>11</v>
      </c>
      <c r="I24" s="23">
        <v>0.00021132713440405747</v>
      </c>
      <c r="J24" s="159">
        <v>0</v>
      </c>
      <c r="K24" s="36">
        <v>0</v>
      </c>
      <c r="L24" s="35">
        <v>2737.7041</v>
      </c>
      <c r="M24" s="43">
        <v>0.002299435542664346</v>
      </c>
      <c r="N24" s="28">
        <v>503</v>
      </c>
      <c r="O24" s="23">
        <v>0.004032290389039866</v>
      </c>
      <c r="P24" s="73">
        <v>0</v>
      </c>
      <c r="Q24" s="29">
        <v>0</v>
      </c>
      <c r="R24" s="73">
        <v>39.2054058</v>
      </c>
      <c r="S24" s="23">
        <v>0.00028889958873474624</v>
      </c>
      <c r="T24" s="90">
        <v>0</v>
      </c>
      <c r="U24" s="23">
        <v>0</v>
      </c>
      <c r="V24" s="13"/>
      <c r="W24" s="13"/>
    </row>
    <row r="25" spans="1:23" ht="15.75">
      <c r="A25" s="2" t="s">
        <v>22</v>
      </c>
      <c r="B25" s="53">
        <v>2186</v>
      </c>
      <c r="C25" s="54">
        <v>0.01930314894275845</v>
      </c>
      <c r="D25" s="132">
        <v>18181</v>
      </c>
      <c r="E25" s="23">
        <v>0.05823566530107592</v>
      </c>
      <c r="F25" s="80">
        <v>16493</v>
      </c>
      <c r="G25" s="34">
        <v>0.020700293190352832</v>
      </c>
      <c r="H25" s="73">
        <v>843</v>
      </c>
      <c r="I25" s="23">
        <v>0.016195343118420042</v>
      </c>
      <c r="J25" s="159">
        <v>16654</v>
      </c>
      <c r="K25" s="36">
        <v>0.014931140492044465</v>
      </c>
      <c r="L25" s="35">
        <v>23402.985829999998</v>
      </c>
      <c r="M25" s="43">
        <v>0.019656491518558212</v>
      </c>
      <c r="N25" s="28">
        <v>3463</v>
      </c>
      <c r="O25" s="23">
        <v>0.02776107677384703</v>
      </c>
      <c r="P25" s="73">
        <v>0</v>
      </c>
      <c r="Q25" s="29">
        <v>0</v>
      </c>
      <c r="R25" s="73">
        <v>267.05360379999996</v>
      </c>
      <c r="S25" s="23">
        <v>0.0019678836306791106</v>
      </c>
      <c r="T25" s="154">
        <v>116037.77718970159</v>
      </c>
      <c r="U25" s="23">
        <v>0.002065154785128667</v>
      </c>
      <c r="V25" s="13"/>
      <c r="W25" s="13"/>
    </row>
    <row r="26" spans="1:23" ht="15.75">
      <c r="A26" s="2" t="s">
        <v>23</v>
      </c>
      <c r="B26" s="53">
        <v>1963</v>
      </c>
      <c r="C26" s="54">
        <v>0.01733398050074787</v>
      </c>
      <c r="D26" s="132">
        <v>4647</v>
      </c>
      <c r="E26" s="23">
        <v>0.014884832333430494</v>
      </c>
      <c r="F26" s="80">
        <v>866</v>
      </c>
      <c r="G26" s="34">
        <v>0.0010869128662369218</v>
      </c>
      <c r="H26" s="73">
        <v>478</v>
      </c>
      <c r="I26" s="23">
        <v>0.009183124567739953</v>
      </c>
      <c r="J26" s="159">
        <v>1596</v>
      </c>
      <c r="K26" s="36">
        <v>0.001430893492572533</v>
      </c>
      <c r="L26" s="35">
        <v>8953.522509999995</v>
      </c>
      <c r="M26" s="43">
        <v>0.007520187405037409</v>
      </c>
      <c r="N26" s="28">
        <v>529</v>
      </c>
      <c r="O26" s="23">
        <v>0.004240718918095605</v>
      </c>
      <c r="P26" s="73">
        <v>992</v>
      </c>
      <c r="Q26" s="29">
        <v>0.010701417506310816</v>
      </c>
      <c r="R26" s="73">
        <v>0</v>
      </c>
      <c r="S26" s="23">
        <v>0</v>
      </c>
      <c r="T26" s="90">
        <v>0</v>
      </c>
      <c r="U26" s="23">
        <v>0</v>
      </c>
      <c r="V26" s="13"/>
      <c r="W26" s="13"/>
    </row>
    <row r="27" spans="1:23" ht="15.75">
      <c r="A27" s="2" t="s">
        <v>24</v>
      </c>
      <c r="B27" s="53">
        <v>5254</v>
      </c>
      <c r="C27" s="54">
        <v>0.04639466813598028</v>
      </c>
      <c r="D27" s="132">
        <v>1826</v>
      </c>
      <c r="E27" s="23">
        <v>0.005848871065384997</v>
      </c>
      <c r="F27" s="80">
        <f>157+993+3</f>
        <v>1153</v>
      </c>
      <c r="G27" s="34">
        <v>0.0014471253288350703</v>
      </c>
      <c r="H27" s="73">
        <v>2246</v>
      </c>
      <c r="I27" s="23">
        <v>0.04314915853377392</v>
      </c>
      <c r="J27" s="159">
        <v>40056</v>
      </c>
      <c r="K27" s="36">
        <v>0.035912199084264025</v>
      </c>
      <c r="L27" s="35">
        <v>397845.8319800008</v>
      </c>
      <c r="M27" s="43">
        <v>0.33415621745084917</v>
      </c>
      <c r="N27" s="28">
        <v>7934</v>
      </c>
      <c r="O27" s="23">
        <v>0.06360276728954731</v>
      </c>
      <c r="P27" s="73">
        <v>1025</v>
      </c>
      <c r="Q27" s="29">
        <v>0.011057412241903817</v>
      </c>
      <c r="R27" s="73">
        <v>0</v>
      </c>
      <c r="S27" s="23">
        <v>0</v>
      </c>
      <c r="T27" s="154">
        <v>709671.0197718483</v>
      </c>
      <c r="U27" s="23">
        <v>0.012630201455453634</v>
      </c>
      <c r="V27" s="13"/>
      <c r="W27" s="13"/>
    </row>
    <row r="28" spans="1:23" ht="15.75">
      <c r="A28" s="2" t="s">
        <v>25</v>
      </c>
      <c r="B28" s="93">
        <v>20</v>
      </c>
      <c r="C28" s="54">
        <v>0.00017660703515789982</v>
      </c>
      <c r="D28" s="135">
        <v>1419</v>
      </c>
      <c r="E28" s="23">
        <v>0.004545207032738943</v>
      </c>
      <c r="F28" s="79">
        <v>16086</v>
      </c>
      <c r="G28" s="39">
        <v>0.02018946924513525</v>
      </c>
      <c r="H28" s="73">
        <v>0</v>
      </c>
      <c r="I28" s="23">
        <v>0</v>
      </c>
      <c r="J28" s="159">
        <v>4388</v>
      </c>
      <c r="K28" s="60">
        <v>0.0039340605547670895</v>
      </c>
      <c r="L28" s="35">
        <v>2327.66398</v>
      </c>
      <c r="M28" s="46">
        <v>0.0019550371740289798</v>
      </c>
      <c r="N28" s="28">
        <v>2816</v>
      </c>
      <c r="O28" s="23">
        <v>0.022574412993113843</v>
      </c>
      <c r="P28" s="73">
        <v>631</v>
      </c>
      <c r="Q28" s="29">
        <v>0.006807050853308593</v>
      </c>
      <c r="R28" s="73">
        <v>1241.0715418999996</v>
      </c>
      <c r="S28" s="23">
        <v>0.009145296438821894</v>
      </c>
      <c r="T28" s="154">
        <v>125074.06950474359</v>
      </c>
      <c r="U28" s="23">
        <v>0.002225976051841854</v>
      </c>
      <c r="V28" s="13"/>
      <c r="W28" s="13"/>
    </row>
    <row r="29" spans="1:23" ht="15.75">
      <c r="A29" s="2" t="s">
        <v>26</v>
      </c>
      <c r="B29" s="93">
        <v>23421</v>
      </c>
      <c r="C29" s="52">
        <v>0</v>
      </c>
      <c r="D29" s="135">
        <f>SUM(D30:D36)</f>
        <v>108472</v>
      </c>
      <c r="E29" s="23">
        <v>0.3474472848874268</v>
      </c>
      <c r="F29" s="79">
        <f>F30+F31+F32+F33+F34+F35+F36</f>
        <v>410919</v>
      </c>
      <c r="G29" s="39">
        <v>0.5157426652207965</v>
      </c>
      <c r="H29" s="73">
        <f>SUM(H30:H36)</f>
        <v>18679</v>
      </c>
      <c r="I29" s="23">
        <v>0.3588526857757627</v>
      </c>
      <c r="J29" s="159">
        <v>458103</v>
      </c>
      <c r="K29" s="60">
        <v>0.4107121564084932</v>
      </c>
      <c r="L29" s="35">
        <v>299156.524000001</v>
      </c>
      <c r="M29" s="46">
        <v>0.2512657025664395</v>
      </c>
      <c r="N29" s="28">
        <v>18474</v>
      </c>
      <c r="O29" s="23">
        <v>0.14809648637598904</v>
      </c>
      <c r="P29" s="73">
        <f>SUM(P30:P36)</f>
        <v>56712</v>
      </c>
      <c r="Q29" s="29">
        <v>0.6117931346954627</v>
      </c>
      <c r="R29" s="73">
        <f>SUM(R30:R36)</f>
        <v>6206.9058731</v>
      </c>
      <c r="S29" s="23">
        <v>0.045737890412394885</v>
      </c>
      <c r="T29" s="153">
        <v>6710020.699165632</v>
      </c>
      <c r="U29" s="23">
        <v>0.11942000002757847</v>
      </c>
      <c r="V29" s="13"/>
      <c r="W29" s="13"/>
    </row>
    <row r="30" spans="1:23" ht="15.75">
      <c r="A30" s="2" t="s">
        <v>27</v>
      </c>
      <c r="B30" s="53">
        <v>12311</v>
      </c>
      <c r="C30" s="54">
        <v>0.10871046049144524</v>
      </c>
      <c r="D30" s="132">
        <v>67268</v>
      </c>
      <c r="E30" s="23">
        <v>0.2154665163342377</v>
      </c>
      <c r="F30" s="80">
        <v>177998</v>
      </c>
      <c r="G30" s="34">
        <v>0.22340452236078479</v>
      </c>
      <c r="H30" s="40">
        <v>10878</v>
      </c>
      <c r="I30" s="23">
        <v>0.20898332436793976</v>
      </c>
      <c r="J30" s="159">
        <v>246660</v>
      </c>
      <c r="K30" s="36">
        <v>0.22114297548743173</v>
      </c>
      <c r="L30" s="35">
        <v>0</v>
      </c>
      <c r="M30" s="43">
        <v>0</v>
      </c>
      <c r="N30" s="28">
        <v>8667</v>
      </c>
      <c r="O30" s="23">
        <v>0.06947884851254178</v>
      </c>
      <c r="P30" s="73">
        <v>0</v>
      </c>
      <c r="Q30" s="29">
        <v>0</v>
      </c>
      <c r="R30" s="73">
        <v>2556.0392200999995</v>
      </c>
      <c r="S30" s="23">
        <v>0.01883512399396645</v>
      </c>
      <c r="T30" s="153">
        <v>4604471.560629193</v>
      </c>
      <c r="U30" s="23">
        <v>0.08194698921952602</v>
      </c>
      <c r="V30" s="13"/>
      <c r="W30" s="13"/>
    </row>
    <row r="31" spans="1:23" ht="15.75">
      <c r="A31" s="3" t="s">
        <v>28</v>
      </c>
      <c r="B31" s="53">
        <v>1377</v>
      </c>
      <c r="C31" s="54">
        <v>0.012159394370621404</v>
      </c>
      <c r="D31" s="132">
        <v>12602</v>
      </c>
      <c r="E31" s="23">
        <v>0.040365538426057904</v>
      </c>
      <c r="F31" s="81">
        <v>314</v>
      </c>
      <c r="G31" s="55">
        <v>0.00039410004618752135</v>
      </c>
      <c r="H31" s="73">
        <v>1401</v>
      </c>
      <c r="I31" s="23">
        <v>0.026915392300007685</v>
      </c>
      <c r="J31" s="164">
        <v>36818</v>
      </c>
      <c r="K31" s="38">
        <v>0.03300917080797965</v>
      </c>
      <c r="L31" s="44">
        <v>0</v>
      </c>
      <c r="M31" s="45">
        <v>0</v>
      </c>
      <c r="N31" s="28">
        <v>386</v>
      </c>
      <c r="O31" s="23">
        <v>0.0030943620082890424</v>
      </c>
      <c r="P31" s="73">
        <v>33856</v>
      </c>
      <c r="Q31" s="29">
        <v>0.36522902327989815</v>
      </c>
      <c r="R31" s="73">
        <v>2047.2456425999999</v>
      </c>
      <c r="S31" s="23">
        <v>0.015085889614389381</v>
      </c>
      <c r="T31" s="155">
        <v>54777.60370337904</v>
      </c>
      <c r="U31" s="23">
        <v>0.0009748913943859556</v>
      </c>
      <c r="V31" s="13"/>
      <c r="W31" s="13"/>
    </row>
    <row r="32" spans="1:23" ht="15.75">
      <c r="A32" s="2" t="s">
        <v>29</v>
      </c>
      <c r="B32" s="53">
        <v>4010</v>
      </c>
      <c r="C32" s="54">
        <v>0.03540971054915892</v>
      </c>
      <c r="D32" s="132">
        <v>19697</v>
      </c>
      <c r="E32" s="23">
        <v>0.06309157358975262</v>
      </c>
      <c r="F32" s="80">
        <v>221272</v>
      </c>
      <c r="G32" s="34">
        <v>0.27771753318473</v>
      </c>
      <c r="H32" s="40">
        <v>5679</v>
      </c>
      <c r="I32" s="23">
        <v>0.10910243602551295</v>
      </c>
      <c r="J32" s="159">
        <v>155823</v>
      </c>
      <c r="K32" s="36">
        <v>0.13970308063479311</v>
      </c>
      <c r="L32" s="35">
        <v>93269.15282000009</v>
      </c>
      <c r="M32" s="43">
        <v>0.07833805159166059</v>
      </c>
      <c r="N32" s="28">
        <v>4357</v>
      </c>
      <c r="O32" s="23">
        <v>0.03492781158060974</v>
      </c>
      <c r="P32" s="73">
        <v>22441</v>
      </c>
      <c r="Q32" s="29">
        <v>0.24208720792250102</v>
      </c>
      <c r="R32" s="73">
        <v>1344.6998810999999</v>
      </c>
      <c r="S32" s="23">
        <v>0.009908920331120565</v>
      </c>
      <c r="T32" s="154">
        <v>207243.83916080967</v>
      </c>
      <c r="U32" s="23">
        <v>0.003688373015209449</v>
      </c>
      <c r="V32" s="13"/>
      <c r="W32" s="13"/>
    </row>
    <row r="33" spans="1:23" ht="15.75">
      <c r="A33" s="2" t="s">
        <v>30</v>
      </c>
      <c r="B33" s="53">
        <v>1067</v>
      </c>
      <c r="C33" s="54">
        <v>0.009421985325673956</v>
      </c>
      <c r="D33" s="132">
        <v>4442</v>
      </c>
      <c r="E33" s="23">
        <v>0.014228195658510492</v>
      </c>
      <c r="F33" s="80">
        <v>2655</v>
      </c>
      <c r="G33" s="34">
        <v>0.003332279052954997</v>
      </c>
      <c r="H33" s="73">
        <v>643</v>
      </c>
      <c r="I33" s="23">
        <v>0.012353031583800815</v>
      </c>
      <c r="J33" s="159">
        <v>0</v>
      </c>
      <c r="K33" s="36">
        <v>0</v>
      </c>
      <c r="L33" s="35">
        <v>0</v>
      </c>
      <c r="M33" s="43">
        <v>0</v>
      </c>
      <c r="N33" s="28">
        <v>655</v>
      </c>
      <c r="O33" s="23">
        <v>0.005250795635827261</v>
      </c>
      <c r="P33" s="73">
        <v>415</v>
      </c>
      <c r="Q33" s="29">
        <v>0.004476903493063496</v>
      </c>
      <c r="R33" s="73">
        <v>112.0459216</v>
      </c>
      <c r="S33" s="23">
        <v>0.0008256519734746789</v>
      </c>
      <c r="T33" s="90">
        <v>0</v>
      </c>
      <c r="U33" s="23">
        <v>0</v>
      </c>
      <c r="V33" s="13"/>
      <c r="W33" s="13"/>
    </row>
    <row r="34" spans="1:23" ht="15.75">
      <c r="A34" s="2" t="s">
        <v>31</v>
      </c>
      <c r="B34" s="53">
        <v>4596</v>
      </c>
      <c r="C34" s="54">
        <v>0.040584296679285384</v>
      </c>
      <c r="D34" s="132">
        <v>1023</v>
      </c>
      <c r="E34" s="23">
        <v>0.003276777163137378</v>
      </c>
      <c r="F34" s="80">
        <v>5590</v>
      </c>
      <c r="G34" s="34">
        <v>0.007015984898688676</v>
      </c>
      <c r="H34" s="73">
        <v>78</v>
      </c>
      <c r="I34" s="23">
        <v>0.0014985014985014985</v>
      </c>
      <c r="J34" s="159">
        <v>3038</v>
      </c>
      <c r="K34" s="36">
        <v>0.00272371831480912</v>
      </c>
      <c r="L34" s="35">
        <v>11438.056789999995</v>
      </c>
      <c r="M34" s="43">
        <v>0.009606982113932344</v>
      </c>
      <c r="N34" s="28">
        <v>688</v>
      </c>
      <c r="O34" s="23">
        <v>0.005515339538090314</v>
      </c>
      <c r="P34" s="73">
        <v>0</v>
      </c>
      <c r="Q34" s="29">
        <v>0</v>
      </c>
      <c r="R34" s="73">
        <v>19.90007</v>
      </c>
      <c r="S34" s="23">
        <v>0.0001466410542495306</v>
      </c>
      <c r="T34" s="90">
        <v>0</v>
      </c>
      <c r="U34" s="23">
        <v>0</v>
      </c>
      <c r="V34" s="13"/>
      <c r="W34" s="13"/>
    </row>
    <row r="35" spans="1:23" ht="15.75">
      <c r="A35" s="2" t="s">
        <v>32</v>
      </c>
      <c r="B35" s="53">
        <v>0</v>
      </c>
      <c r="C35" s="54">
        <v>0</v>
      </c>
      <c r="D35" s="132">
        <v>88</v>
      </c>
      <c r="E35" s="23">
        <v>0.00028187330435590347</v>
      </c>
      <c r="F35" s="80">
        <v>0</v>
      </c>
      <c r="G35" s="34">
        <v>0</v>
      </c>
      <c r="H35" s="73">
        <v>0</v>
      </c>
      <c r="I35" s="23">
        <v>0</v>
      </c>
      <c r="J35" s="159">
        <v>375</v>
      </c>
      <c r="K35" s="36">
        <v>0.0003362061777661027</v>
      </c>
      <c r="L35" s="35">
        <v>0</v>
      </c>
      <c r="M35" s="43">
        <v>0</v>
      </c>
      <c r="N35" s="28">
        <v>0</v>
      </c>
      <c r="O35" s="23">
        <v>0</v>
      </c>
      <c r="P35" s="73">
        <v>0</v>
      </c>
      <c r="Q35" s="29">
        <v>0</v>
      </c>
      <c r="R35" s="73">
        <v>0</v>
      </c>
      <c r="S35" s="23">
        <v>0</v>
      </c>
      <c r="T35" s="154">
        <v>751165.4266537736</v>
      </c>
      <c r="U35" s="23">
        <v>0.01336868830864621</v>
      </c>
      <c r="V35" s="13"/>
      <c r="W35" s="13"/>
    </row>
    <row r="36" spans="1:23" ht="15.75">
      <c r="A36" s="2" t="s">
        <v>33</v>
      </c>
      <c r="B36" s="53">
        <v>60</v>
      </c>
      <c r="C36" s="54">
        <v>0.0005298211054736995</v>
      </c>
      <c r="D36" s="132">
        <v>3352</v>
      </c>
      <c r="E36" s="23">
        <v>0.01073681041137487</v>
      </c>
      <c r="F36" s="80">
        <v>3090</v>
      </c>
      <c r="G36" s="34">
        <v>0.003878245677450449</v>
      </c>
      <c r="H36" s="73">
        <v>0</v>
      </c>
      <c r="I36" s="23">
        <v>0</v>
      </c>
      <c r="J36" s="159">
        <v>15389</v>
      </c>
      <c r="K36" s="36">
        <v>0.01379700498571348</v>
      </c>
      <c r="L36" s="35">
        <v>194449.31439000097</v>
      </c>
      <c r="M36" s="43">
        <v>0.16332066886084654</v>
      </c>
      <c r="N36" s="28">
        <v>3721</v>
      </c>
      <c r="O36" s="23">
        <v>0.029829329100630898</v>
      </c>
      <c r="P36" s="73">
        <v>0</v>
      </c>
      <c r="Q36" s="29" t="s">
        <v>76</v>
      </c>
      <c r="R36" s="73">
        <v>126.97513770000005</v>
      </c>
      <c r="S36" s="23">
        <v>0.0009356634451942794</v>
      </c>
      <c r="T36" s="153">
        <v>1092362.2690184775</v>
      </c>
      <c r="U36" s="23">
        <v>0.01944105808981085</v>
      </c>
      <c r="V36" s="13"/>
      <c r="W36" s="13"/>
    </row>
    <row r="37" spans="1:23" ht="15.75">
      <c r="A37" s="2" t="s">
        <v>34</v>
      </c>
      <c r="B37" s="93">
        <v>46720</v>
      </c>
      <c r="C37" s="52">
        <v>0</v>
      </c>
      <c r="D37" s="135">
        <f>SUM(D38:D39)</f>
        <v>95502</v>
      </c>
      <c r="E37" s="23">
        <v>0.30590300355224426</v>
      </c>
      <c r="F37" s="79">
        <v>211279</v>
      </c>
      <c r="G37" s="34">
        <v>0.26517536196959657</v>
      </c>
      <c r="H37" s="73">
        <f>SUM(H38:H39)</f>
        <v>19086</v>
      </c>
      <c r="I37" s="23">
        <v>0.36667178974871284</v>
      </c>
      <c r="J37" s="159">
        <v>314278</v>
      </c>
      <c r="K37" s="60">
        <v>0.2817658803626006</v>
      </c>
      <c r="L37" s="35">
        <v>321214.60909999954</v>
      </c>
      <c r="M37" s="46">
        <v>0.2697925933586369</v>
      </c>
      <c r="N37" s="28">
        <v>28019</v>
      </c>
      <c r="O37" s="23">
        <v>0.22461380598510539</v>
      </c>
      <c r="P37" s="73">
        <f>SUM(P38:P39)</f>
        <v>20263</v>
      </c>
      <c r="Q37" s="29">
        <v>0.21859155537336297</v>
      </c>
      <c r="R37" s="73">
        <f>SUM(R38:R39)</f>
        <v>4746.736614799999</v>
      </c>
      <c r="S37" s="23">
        <v>0.03497809110415792</v>
      </c>
      <c r="T37" s="150">
        <v>10959463.567026554</v>
      </c>
      <c r="U37" s="23">
        <v>0.19504845039290244</v>
      </c>
      <c r="V37" s="13"/>
      <c r="W37" s="13"/>
    </row>
    <row r="38" spans="1:23" ht="15.75">
      <c r="A38" s="2" t="s">
        <v>35</v>
      </c>
      <c r="B38" s="53">
        <v>3880</v>
      </c>
      <c r="C38" s="54">
        <v>0.03426176482063257</v>
      </c>
      <c r="D38" s="132">
        <v>5560</v>
      </c>
      <c r="E38" s="23">
        <v>0.017809267866122993</v>
      </c>
      <c r="F38" s="35">
        <v>0</v>
      </c>
      <c r="G38" s="34">
        <v>0</v>
      </c>
      <c r="H38" s="73">
        <v>832</v>
      </c>
      <c r="I38" s="23">
        <v>0.015984015984015984</v>
      </c>
      <c r="J38" s="159">
        <v>23886</v>
      </c>
      <c r="K38" s="36">
        <v>0.021414988698989678</v>
      </c>
      <c r="L38" s="35">
        <v>187254.43197999944</v>
      </c>
      <c r="M38" s="43">
        <v>0.15727758760204724</v>
      </c>
      <c r="N38" s="28">
        <v>1161</v>
      </c>
      <c r="O38" s="23">
        <v>0.009307135470527405</v>
      </c>
      <c r="P38" s="73">
        <v>386</v>
      </c>
      <c r="Q38" s="29">
        <v>0.004164059634512072</v>
      </c>
      <c r="R38" s="73">
        <v>56.109834199999995</v>
      </c>
      <c r="S38" s="23">
        <v>0.0004134661456394056</v>
      </c>
      <c r="T38" s="154">
        <v>386420.78995525115</v>
      </c>
      <c r="U38" s="23">
        <v>0.006877232249499786</v>
      </c>
      <c r="V38" s="13"/>
      <c r="W38" s="13"/>
    </row>
    <row r="39" spans="1:23" ht="15.75">
      <c r="A39" s="2" t="s">
        <v>36</v>
      </c>
      <c r="B39" s="53">
        <v>42840</v>
      </c>
      <c r="C39" s="54">
        <v>0.37829226930822146</v>
      </c>
      <c r="D39" s="132">
        <v>89942</v>
      </c>
      <c r="E39" s="23">
        <v>0.2880937356861213</v>
      </c>
      <c r="F39" s="77">
        <v>211279</v>
      </c>
      <c r="G39" s="34">
        <v>0.26517536196959657</v>
      </c>
      <c r="H39" s="73">
        <v>18254</v>
      </c>
      <c r="I39" s="23">
        <v>0.35068777376469684</v>
      </c>
      <c r="J39" s="159">
        <v>290392</v>
      </c>
      <c r="K39" s="36">
        <v>0.2603508916636109</v>
      </c>
      <c r="L39" s="35">
        <v>133960.17712000007</v>
      </c>
      <c r="M39" s="43">
        <v>0.11251500575658971</v>
      </c>
      <c r="N39" s="28">
        <v>26858</v>
      </c>
      <c r="O39" s="23">
        <v>0.21530667051457797</v>
      </c>
      <c r="P39" s="73">
        <v>19877</v>
      </c>
      <c r="Q39" s="29">
        <v>0.2144274957388509</v>
      </c>
      <c r="R39" s="73">
        <v>4690.6267806</v>
      </c>
      <c r="S39" s="23">
        <v>0.03456462495851852</v>
      </c>
      <c r="T39" s="150">
        <v>10573042.777071303</v>
      </c>
      <c r="U39" s="23">
        <v>0.18817121814340265</v>
      </c>
      <c r="V39" s="13"/>
      <c r="W39" s="13"/>
    </row>
    <row r="40" spans="1:23" ht="15.75">
      <c r="A40" s="2" t="s">
        <v>37</v>
      </c>
      <c r="B40" s="93">
        <v>16799</v>
      </c>
      <c r="C40" s="52">
        <v>0</v>
      </c>
      <c r="D40" s="135">
        <f>SUM(D41:D43)</f>
        <v>7536</v>
      </c>
      <c r="E40" s="23">
        <v>0.024138604791205553</v>
      </c>
      <c r="F40" s="77">
        <f>F41+F42+F43</f>
        <v>0</v>
      </c>
      <c r="G40" s="23">
        <v>0</v>
      </c>
      <c r="H40" s="73">
        <f>SUM(H41:H43)</f>
        <v>8934</v>
      </c>
      <c r="I40" s="23">
        <v>0.17163605625144088</v>
      </c>
      <c r="J40" s="159">
        <v>38214</v>
      </c>
      <c r="K40" s="60">
        <v>0.03426075433907693</v>
      </c>
      <c r="L40" s="35">
        <v>24994.112309999982</v>
      </c>
      <c r="M40" s="46">
        <v>0.020992900658240762</v>
      </c>
      <c r="N40" s="28">
        <v>7623</v>
      </c>
      <c r="O40" s="23">
        <v>0.061109641422765204</v>
      </c>
      <c r="P40" s="73">
        <f>SUM(P41:P43)</f>
        <v>3471</v>
      </c>
      <c r="Q40" s="29">
        <v>0.03744417355282746</v>
      </c>
      <c r="R40" s="73">
        <f>SUM(R41:R43)</f>
        <v>0</v>
      </c>
      <c r="S40" s="23">
        <v>0</v>
      </c>
      <c r="T40" s="90">
        <v>0</v>
      </c>
      <c r="U40" s="23">
        <v>0</v>
      </c>
      <c r="V40" s="13"/>
      <c r="W40" s="13"/>
    </row>
    <row r="41" spans="1:23" ht="15.75">
      <c r="A41" s="2" t="s">
        <v>38</v>
      </c>
      <c r="B41" s="53">
        <v>16799</v>
      </c>
      <c r="C41" s="54">
        <v>0.14834107918087797</v>
      </c>
      <c r="D41" s="140">
        <v>0</v>
      </c>
      <c r="E41" s="23">
        <v>0</v>
      </c>
      <c r="F41" s="27">
        <v>0</v>
      </c>
      <c r="G41" s="23">
        <v>0</v>
      </c>
      <c r="H41" s="73">
        <v>116</v>
      </c>
      <c r="I41" s="23">
        <v>0.0022285406900791516</v>
      </c>
      <c r="J41" s="159">
        <v>97</v>
      </c>
      <c r="K41" s="36">
        <v>8.696533131549856E-05</v>
      </c>
      <c r="L41" s="35">
        <v>611.4094299999999</v>
      </c>
      <c r="M41" s="43">
        <v>0.0005135312375293402</v>
      </c>
      <c r="N41" s="28">
        <v>0</v>
      </c>
      <c r="O41" s="23">
        <v>0</v>
      </c>
      <c r="P41" s="73">
        <v>0</v>
      </c>
      <c r="Q41" s="29">
        <v>0</v>
      </c>
      <c r="R41" s="73">
        <v>0</v>
      </c>
      <c r="S41" s="23">
        <v>0</v>
      </c>
      <c r="T41" s="90">
        <v>0</v>
      </c>
      <c r="U41" s="23">
        <v>0</v>
      </c>
      <c r="V41" s="13"/>
      <c r="W41" s="13"/>
    </row>
    <row r="42" spans="1:23" ht="15.75">
      <c r="A42" s="2" t="s">
        <v>39</v>
      </c>
      <c r="B42" s="53">
        <v>0</v>
      </c>
      <c r="C42" s="54">
        <v>0</v>
      </c>
      <c r="D42" s="140">
        <v>0</v>
      </c>
      <c r="E42" s="23">
        <v>0</v>
      </c>
      <c r="F42" s="27">
        <v>0</v>
      </c>
      <c r="G42" s="23">
        <v>0</v>
      </c>
      <c r="H42" s="73">
        <v>0</v>
      </c>
      <c r="I42" s="23">
        <v>0</v>
      </c>
      <c r="J42" s="159">
        <v>632</v>
      </c>
      <c r="K42" s="36">
        <v>0.0005666194782618051</v>
      </c>
      <c r="L42" s="35">
        <v>5212.81815</v>
      </c>
      <c r="M42" s="43">
        <v>0.004378318070077699</v>
      </c>
      <c r="N42" s="28">
        <v>7623</v>
      </c>
      <c r="O42" s="23">
        <v>0.061109641422765204</v>
      </c>
      <c r="P42" s="73">
        <v>1599</v>
      </c>
      <c r="Q42" s="29">
        <v>0.017249563097369955</v>
      </c>
      <c r="R42" s="28">
        <v>0</v>
      </c>
      <c r="S42" s="23">
        <v>0</v>
      </c>
      <c r="T42" s="156">
        <v>0</v>
      </c>
      <c r="U42" s="23">
        <v>0</v>
      </c>
      <c r="V42" s="13"/>
      <c r="W42" s="13"/>
    </row>
    <row r="43" spans="1:23" ht="15.75">
      <c r="A43" s="2" t="s">
        <v>40</v>
      </c>
      <c r="B43" s="53">
        <v>0</v>
      </c>
      <c r="C43" s="54">
        <v>0</v>
      </c>
      <c r="D43" s="132">
        <v>7536</v>
      </c>
      <c r="E43" s="23">
        <v>0.024138604791205553</v>
      </c>
      <c r="F43" s="27">
        <v>0</v>
      </c>
      <c r="G43" s="23">
        <v>0</v>
      </c>
      <c r="H43" s="59">
        <v>8818</v>
      </c>
      <c r="I43" s="23">
        <v>0.16940751556136172</v>
      </c>
      <c r="J43" s="159">
        <v>37485</v>
      </c>
      <c r="K43" s="36">
        <v>0.033607169529499624</v>
      </c>
      <c r="L43" s="35">
        <v>19169.884729999983</v>
      </c>
      <c r="M43" s="43">
        <v>0.01610105135063372</v>
      </c>
      <c r="N43" s="28">
        <v>0</v>
      </c>
      <c r="O43" s="23">
        <v>0</v>
      </c>
      <c r="P43" s="73">
        <v>1872</v>
      </c>
      <c r="Q43" s="29">
        <v>0.020194610455457507</v>
      </c>
      <c r="R43" s="73">
        <v>0</v>
      </c>
      <c r="S43" s="23">
        <v>0</v>
      </c>
      <c r="T43" s="90">
        <v>0</v>
      </c>
      <c r="U43" s="23">
        <v>0</v>
      </c>
      <c r="V43" s="13"/>
      <c r="W43" s="13"/>
    </row>
    <row r="44" spans="1:23" ht="15.75">
      <c r="A44" s="2" t="s">
        <v>41</v>
      </c>
      <c r="B44" s="93">
        <v>635</v>
      </c>
      <c r="C44" s="54">
        <v>0.0056072733662633194</v>
      </c>
      <c r="D44" s="140">
        <v>0</v>
      </c>
      <c r="E44" s="23">
        <v>0</v>
      </c>
      <c r="F44" s="79">
        <v>48650</v>
      </c>
      <c r="G44" s="23">
        <v>0.0610604052452959</v>
      </c>
      <c r="H44" s="73">
        <v>53</v>
      </c>
      <c r="I44" s="23">
        <v>0.0010182125566740952</v>
      </c>
      <c r="J44" s="159">
        <v>4446</v>
      </c>
      <c r="K44" s="60">
        <v>0.003986060443594914</v>
      </c>
      <c r="L44" s="35">
        <v>1689.5756099999985</v>
      </c>
      <c r="M44" s="46">
        <v>0.0014190979257593214</v>
      </c>
      <c r="N44" s="28">
        <v>38998</v>
      </c>
      <c r="O44" s="23">
        <v>0.31262676061983435</v>
      </c>
      <c r="P44" s="88">
        <v>6974</v>
      </c>
      <c r="Q44" s="29">
        <v>0.07523355412198753</v>
      </c>
      <c r="R44" s="73">
        <v>116833.72295709961</v>
      </c>
      <c r="S44" s="23">
        <v>0.8609326653788993</v>
      </c>
      <c r="T44" s="157">
        <v>37197275.05000007</v>
      </c>
      <c r="U44" s="23">
        <v>0.6620096698135689</v>
      </c>
      <c r="V44" s="13"/>
      <c r="W44" s="13"/>
    </row>
    <row r="45" spans="1:23" s="16" customFormat="1" ht="15.75">
      <c r="A45" s="67" t="s">
        <v>42</v>
      </c>
      <c r="B45" s="118"/>
      <c r="C45" s="115">
        <v>1.000002015174576</v>
      </c>
      <c r="D45" s="134">
        <f>SUM(D46:D49)</f>
        <v>312197</v>
      </c>
      <c r="E45" s="115">
        <v>1</v>
      </c>
      <c r="F45" s="107">
        <v>796752</v>
      </c>
      <c r="G45" s="111">
        <v>1</v>
      </c>
      <c r="H45" s="109">
        <f>SUM(H46:H49)</f>
        <v>52052</v>
      </c>
      <c r="I45" s="115">
        <v>1</v>
      </c>
      <c r="J45" s="84">
        <v>1115387</v>
      </c>
      <c r="K45" s="115">
        <v>1</v>
      </c>
      <c r="L45" s="100">
        <v>1190598.3225900047</v>
      </c>
      <c r="M45" s="119">
        <v>1.0000000000000002</v>
      </c>
      <c r="N45" s="120">
        <v>124743</v>
      </c>
      <c r="O45" s="115">
        <v>1</v>
      </c>
      <c r="P45" s="109">
        <f>SUM(P46:P49)</f>
        <v>92698</v>
      </c>
      <c r="Q45" s="121">
        <v>1</v>
      </c>
      <c r="R45" s="109">
        <v>135705.9938104</v>
      </c>
      <c r="S45" s="115">
        <v>1</v>
      </c>
      <c r="T45" s="141">
        <v>56188416.493184075</v>
      </c>
      <c r="U45" s="115">
        <v>1</v>
      </c>
      <c r="V45" s="15"/>
      <c r="W45" s="15"/>
    </row>
    <row r="46" spans="1:23" ht="15.75">
      <c r="A46" s="2" t="s">
        <v>43</v>
      </c>
      <c r="B46" s="53">
        <v>101330</v>
      </c>
      <c r="C46" s="54">
        <v>0.8947795436274995</v>
      </c>
      <c r="D46" s="136">
        <v>273690</v>
      </c>
      <c r="E46" s="23">
        <v>0.876658007604173</v>
      </c>
      <c r="F46" s="35">
        <v>726521</v>
      </c>
      <c r="G46" s="34">
        <v>0.9118533747012872</v>
      </c>
      <c r="H46" s="85">
        <v>47510</v>
      </c>
      <c r="I46" s="23">
        <v>0.9127411050487974</v>
      </c>
      <c r="J46" s="37">
        <v>1055646</v>
      </c>
      <c r="K46" s="25">
        <v>0</v>
      </c>
      <c r="L46" s="27">
        <v>1093224.990487583</v>
      </c>
      <c r="M46" s="30">
        <v>0.9182147914583001</v>
      </c>
      <c r="N46" s="31">
        <v>88694</v>
      </c>
      <c r="O46" s="23">
        <v>0.7110138444642184</v>
      </c>
      <c r="P46" s="89">
        <v>88269</v>
      </c>
      <c r="Q46" s="29">
        <v>0.9522211913957151</v>
      </c>
      <c r="R46" s="40">
        <v>16221.038118900002</v>
      </c>
      <c r="S46" s="23">
        <v>0.11953074188869676</v>
      </c>
      <c r="T46" s="158">
        <v>13383159.162767978</v>
      </c>
      <c r="U46" s="23">
        <v>0.23818359722579865</v>
      </c>
      <c r="V46" s="13"/>
      <c r="W46" s="13"/>
    </row>
    <row r="47" spans="1:23" ht="15.75">
      <c r="A47" s="2" t="s">
        <v>44</v>
      </c>
      <c r="B47" s="53">
        <v>539</v>
      </c>
      <c r="C47" s="54">
        <v>0.0047595595975054</v>
      </c>
      <c r="D47" s="136">
        <v>5317</v>
      </c>
      <c r="E47" s="23">
        <v>0.017030913173412942</v>
      </c>
      <c r="F47" s="35">
        <v>7359</v>
      </c>
      <c r="G47" s="34">
        <v>0.009236249171636846</v>
      </c>
      <c r="H47" s="85">
        <v>73</v>
      </c>
      <c r="I47" s="23">
        <v>0.0014024437101360179</v>
      </c>
      <c r="J47" s="37">
        <v>8235</v>
      </c>
      <c r="K47" s="25">
        <v>0</v>
      </c>
      <c r="L47" s="27">
        <v>6592.605780468744</v>
      </c>
      <c r="M47" s="30">
        <v>0.005537220786711102</v>
      </c>
      <c r="N47" s="31">
        <v>0</v>
      </c>
      <c r="O47" s="23">
        <v>0</v>
      </c>
      <c r="P47" s="89">
        <v>4429</v>
      </c>
      <c r="Q47" s="29">
        <v>0.047778808604284885</v>
      </c>
      <c r="R47" s="40">
        <v>0</v>
      </c>
      <c r="S47" s="23">
        <v>0</v>
      </c>
      <c r="T47" s="40">
        <v>0</v>
      </c>
      <c r="U47" s="23">
        <v>0</v>
      </c>
      <c r="V47" s="13"/>
      <c r="W47" s="13"/>
    </row>
    <row r="48" spans="1:23" ht="15.75">
      <c r="A48" s="2" t="s">
        <v>45</v>
      </c>
      <c r="B48" s="53">
        <v>11133</v>
      </c>
      <c r="C48" s="54">
        <v>0.09830830612064494</v>
      </c>
      <c r="D48" s="137">
        <v>32690</v>
      </c>
      <c r="E48" s="23">
        <v>0.10470952635675551</v>
      </c>
      <c r="F48" s="35">
        <v>62872</v>
      </c>
      <c r="G48" s="34">
        <v>0.07891037612707592</v>
      </c>
      <c r="H48" s="86">
        <v>4425</v>
      </c>
      <c r="I48" s="23">
        <v>0.08501114270345039</v>
      </c>
      <c r="J48" s="37">
        <v>51506</v>
      </c>
      <c r="K48" s="25">
        <v>0</v>
      </c>
      <c r="L48" s="27">
        <v>88046.0782423436</v>
      </c>
      <c r="M48" s="30">
        <v>0.07395111900612279</v>
      </c>
      <c r="N48" s="32">
        <v>36049</v>
      </c>
      <c r="O48" s="23">
        <v>0.28898615553578155</v>
      </c>
      <c r="P48" s="75">
        <v>0</v>
      </c>
      <c r="Q48" s="29">
        <v>0</v>
      </c>
      <c r="R48" s="74">
        <v>118872.5426814</v>
      </c>
      <c r="S48" s="23">
        <v>0.875956465471093</v>
      </c>
      <c r="T48" s="142">
        <v>42805257.3304161</v>
      </c>
      <c r="U48" s="23">
        <v>0.7618164027742014</v>
      </c>
      <c r="V48" s="13"/>
      <c r="W48" s="13"/>
    </row>
    <row r="49" spans="1:23" ht="15.75">
      <c r="A49" s="2" t="s">
        <v>46</v>
      </c>
      <c r="B49" s="53">
        <v>244</v>
      </c>
      <c r="C49" s="54">
        <v>0.002154605828926378</v>
      </c>
      <c r="D49" s="132">
        <v>500</v>
      </c>
      <c r="E49" s="23">
        <v>0.0016015528656585425</v>
      </c>
      <c r="F49" s="35">
        <v>0</v>
      </c>
      <c r="G49" s="34">
        <v>0</v>
      </c>
      <c r="H49" s="40">
        <v>44</v>
      </c>
      <c r="I49" s="23">
        <v>0.0008453085376162299</v>
      </c>
      <c r="J49" s="37">
        <v>0</v>
      </c>
      <c r="K49" s="25">
        <v>0</v>
      </c>
      <c r="L49" s="27">
        <v>2734.648079609375</v>
      </c>
      <c r="M49" s="30">
        <v>0.0022968687488660947</v>
      </c>
      <c r="N49" s="28">
        <v>0</v>
      </c>
      <c r="O49" s="23">
        <v>0</v>
      </c>
      <c r="P49" s="90">
        <v>0</v>
      </c>
      <c r="Q49" s="29">
        <v>0</v>
      </c>
      <c r="R49" s="75">
        <v>612.4130101</v>
      </c>
      <c r="S49" s="23">
        <v>0.004512792640210318</v>
      </c>
      <c r="T49" s="75">
        <v>0</v>
      </c>
      <c r="U49" s="23">
        <v>0</v>
      </c>
      <c r="V49" s="13"/>
      <c r="W49" s="13"/>
    </row>
    <row r="50" spans="1:23" s="16" customFormat="1" ht="15.75">
      <c r="A50" s="67" t="s">
        <v>47</v>
      </c>
      <c r="B50" s="104"/>
      <c r="C50" s="114">
        <v>1.000002015174576</v>
      </c>
      <c r="D50" s="134">
        <f>D51+D52+D53+D54+D55</f>
        <v>312197</v>
      </c>
      <c r="E50" s="115">
        <v>1</v>
      </c>
      <c r="F50" s="107">
        <v>796752</v>
      </c>
      <c r="G50" s="111">
        <v>1</v>
      </c>
      <c r="H50" s="109">
        <f>H51+H52+H53+H54+H55</f>
        <v>52052</v>
      </c>
      <c r="I50" s="115">
        <v>1</v>
      </c>
      <c r="J50" s="84">
        <v>1115387</v>
      </c>
      <c r="K50" s="115">
        <v>1</v>
      </c>
      <c r="L50" s="100">
        <v>1190598.3225900421</v>
      </c>
      <c r="M50" s="119">
        <v>1</v>
      </c>
      <c r="N50" s="120">
        <v>124743</v>
      </c>
      <c r="O50" s="115">
        <v>0.9999999999999999</v>
      </c>
      <c r="P50" s="109">
        <f>P51+P52+P53+P54+P55</f>
        <v>92698</v>
      </c>
      <c r="Q50" s="121">
        <v>1</v>
      </c>
      <c r="R50" s="120">
        <v>135705.9938104</v>
      </c>
      <c r="S50" s="115">
        <v>1</v>
      </c>
      <c r="T50" s="141">
        <v>56187615.059184</v>
      </c>
      <c r="U50" s="115">
        <v>1.0000000000000002</v>
      </c>
      <c r="V50" s="15"/>
      <c r="W50" s="15"/>
    </row>
    <row r="51" spans="1:23" ht="15.75">
      <c r="A51" s="2" t="s">
        <v>48</v>
      </c>
      <c r="B51" s="53">
        <v>1536</v>
      </c>
      <c r="C51" s="54">
        <v>0.013563420300126708</v>
      </c>
      <c r="D51" s="132">
        <v>30873</v>
      </c>
      <c r="E51" s="23">
        <v>0.09888948324295237</v>
      </c>
      <c r="F51" s="35">
        <v>272939</v>
      </c>
      <c r="G51" s="34">
        <v>0.3425645621222162</v>
      </c>
      <c r="H51" s="87">
        <v>7750</v>
      </c>
      <c r="I51" s="23">
        <v>0.14888957196649505</v>
      </c>
      <c r="J51" s="37">
        <v>171087</v>
      </c>
      <c r="K51" s="25">
        <v>0.15338801689458456</v>
      </c>
      <c r="L51" s="27">
        <v>4048.3533000000016</v>
      </c>
      <c r="M51" s="30">
        <v>0.0034002679351951078</v>
      </c>
      <c r="N51" s="28">
        <v>16398</v>
      </c>
      <c r="O51" s="23">
        <v>0.13145426997907697</v>
      </c>
      <c r="P51" s="40">
        <v>563</v>
      </c>
      <c r="Q51" s="29">
        <v>0.0060734859436018035</v>
      </c>
      <c r="R51" s="28">
        <v>72441.47368</v>
      </c>
      <c r="S51" s="23">
        <v>0.533811894714177</v>
      </c>
      <c r="T51" s="143">
        <v>36310813.561952</v>
      </c>
      <c r="U51" s="23">
        <v>0.6462422995477705</v>
      </c>
      <c r="V51" s="13"/>
      <c r="W51" s="13"/>
    </row>
    <row r="52" spans="1:23" ht="15.75">
      <c r="A52" s="2" t="s">
        <v>49</v>
      </c>
      <c r="B52" s="53">
        <v>3827</v>
      </c>
      <c r="C52" s="54">
        <v>0.033793756177464135</v>
      </c>
      <c r="D52" s="132">
        <v>48564</v>
      </c>
      <c r="E52" s="23">
        <v>0.1555556267356829</v>
      </c>
      <c r="F52" s="35">
        <v>215071</v>
      </c>
      <c r="G52" s="34">
        <v>0.2699346848203707</v>
      </c>
      <c r="H52" s="87">
        <v>14940</v>
      </c>
      <c r="I52" s="23">
        <v>0.28702067163605627</v>
      </c>
      <c r="J52" s="37">
        <v>203402</v>
      </c>
      <c r="K52" s="25">
        <v>0.18236002391994885</v>
      </c>
      <c r="L52" s="27">
        <v>14708.961859999996</v>
      </c>
      <c r="M52" s="30">
        <v>0.012354260526759302</v>
      </c>
      <c r="N52" s="28">
        <v>14969</v>
      </c>
      <c r="O52" s="23">
        <v>0.11999871736289812</v>
      </c>
      <c r="P52" s="40">
        <v>3299</v>
      </c>
      <c r="Q52" s="29">
        <v>0.0355886858400397</v>
      </c>
      <c r="R52" s="28">
        <v>46774.64537</v>
      </c>
      <c r="S52" s="23">
        <v>0.344676340791186</v>
      </c>
      <c r="T52" s="143">
        <v>13279403.02568</v>
      </c>
      <c r="U52" s="23">
        <v>0.23634039301530116</v>
      </c>
      <c r="V52" s="13"/>
      <c r="W52" s="13"/>
    </row>
    <row r="53" spans="1:23" ht="15.75">
      <c r="A53" s="2" t="s">
        <v>50</v>
      </c>
      <c r="B53" s="53">
        <v>19692</v>
      </c>
      <c r="C53" s="54">
        <v>0.17388728681646817</v>
      </c>
      <c r="D53" s="132">
        <v>65428</v>
      </c>
      <c r="E53" s="23">
        <v>0.20957280178861423</v>
      </c>
      <c r="F53" s="35">
        <v>182452</v>
      </c>
      <c r="G53" s="34">
        <v>0.22899471855734282</v>
      </c>
      <c r="H53" s="87">
        <v>11034</v>
      </c>
      <c r="I53" s="23">
        <v>0.21198032736494274</v>
      </c>
      <c r="J53" s="37">
        <v>319895</v>
      </c>
      <c r="K53" s="25">
        <v>0.28680180063063315</v>
      </c>
      <c r="L53" s="27">
        <v>57476.539499999955</v>
      </c>
      <c r="M53" s="30">
        <v>0.04827534056571219</v>
      </c>
      <c r="N53" s="28">
        <v>20533</v>
      </c>
      <c r="O53" s="23">
        <v>0.1646024225808262</v>
      </c>
      <c r="P53" s="40">
        <v>10965</v>
      </c>
      <c r="Q53" s="29">
        <v>0.11828734169021986</v>
      </c>
      <c r="R53" s="28">
        <v>11390.50215</v>
      </c>
      <c r="S53" s="23">
        <v>0.08393514413161518</v>
      </c>
      <c r="T53" s="144">
        <v>4195137.211728</v>
      </c>
      <c r="U53" s="23">
        <v>0.07466302328919182</v>
      </c>
      <c r="V53" s="13"/>
      <c r="W53" s="13"/>
    </row>
    <row r="54" spans="1:23" ht="15.75">
      <c r="A54" s="2" t="s">
        <v>51</v>
      </c>
      <c r="B54" s="53">
        <v>60332</v>
      </c>
      <c r="C54" s="54">
        <v>0.5327527822573206</v>
      </c>
      <c r="D54" s="132">
        <v>159156</v>
      </c>
      <c r="E54" s="23">
        <v>0.509793495773502</v>
      </c>
      <c r="F54" s="35">
        <v>126290</v>
      </c>
      <c r="G54" s="34">
        <v>0.15850603450007028</v>
      </c>
      <c r="H54" s="40">
        <v>18328</v>
      </c>
      <c r="I54" s="23">
        <v>0.35210942903250597</v>
      </c>
      <c r="J54" s="37">
        <v>251742</v>
      </c>
      <c r="K54" s="25">
        <v>0.22569924160851795</v>
      </c>
      <c r="L54" s="27">
        <v>379940.2143500394</v>
      </c>
      <c r="M54" s="30">
        <v>0.3191170415254011</v>
      </c>
      <c r="N54" s="28">
        <v>47435</v>
      </c>
      <c r="O54" s="23">
        <v>0.38026181829842154</v>
      </c>
      <c r="P54" s="40">
        <v>72060</v>
      </c>
      <c r="Q54" s="29">
        <v>0.7773630499039893</v>
      </c>
      <c r="R54" s="28">
        <v>5089.968693</v>
      </c>
      <c r="S54" s="23">
        <v>0.037507324106195256</v>
      </c>
      <c r="T54" s="144">
        <v>2402261.259824</v>
      </c>
      <c r="U54" s="23">
        <v>0.04275428414773665</v>
      </c>
      <c r="V54" s="13"/>
      <c r="W54" s="13"/>
    </row>
    <row r="55" spans="1:23" ht="15.75">
      <c r="A55" s="2" t="s">
        <v>52</v>
      </c>
      <c r="B55" s="53">
        <v>27859</v>
      </c>
      <c r="C55" s="54">
        <v>0.24600476962319656</v>
      </c>
      <c r="D55" s="132">
        <v>8176</v>
      </c>
      <c r="E55" s="23">
        <v>0.026188592459248487</v>
      </c>
      <c r="F55" s="35">
        <v>0</v>
      </c>
      <c r="G55" s="34">
        <v>0</v>
      </c>
      <c r="H55" s="40">
        <v>0</v>
      </c>
      <c r="I55" s="23">
        <v>0</v>
      </c>
      <c r="J55" s="37">
        <v>169261</v>
      </c>
      <c r="K55" s="25">
        <v>0.15175091694631548</v>
      </c>
      <c r="L55" s="27">
        <v>734424.2535800028</v>
      </c>
      <c r="M55" s="30">
        <v>0.6168530894469323</v>
      </c>
      <c r="N55" s="28">
        <v>25408</v>
      </c>
      <c r="O55" s="23">
        <v>0.20368277177877717</v>
      </c>
      <c r="P55" s="40">
        <v>5811</v>
      </c>
      <c r="Q55" s="29">
        <v>0.06268743662214935</v>
      </c>
      <c r="R55" s="28">
        <v>9.4039174</v>
      </c>
      <c r="S55" s="23">
        <v>6.929625682664076E-05</v>
      </c>
      <c r="T55" s="28">
        <v>0</v>
      </c>
      <c r="U55" s="23">
        <v>0</v>
      </c>
      <c r="V55" s="13"/>
      <c r="W55" s="13"/>
    </row>
    <row r="56" spans="1:23" s="16" customFormat="1" ht="15.75">
      <c r="A56" s="67" t="s">
        <v>13</v>
      </c>
      <c r="B56" s="104"/>
      <c r="C56" s="105"/>
      <c r="D56" s="131"/>
      <c r="E56" s="122"/>
      <c r="F56" s="107"/>
      <c r="G56" s="108"/>
      <c r="H56" s="123"/>
      <c r="I56" s="124"/>
      <c r="J56" s="84"/>
      <c r="K56" s="99"/>
      <c r="L56" s="100"/>
      <c r="M56" s="125"/>
      <c r="N56" s="120"/>
      <c r="O56" s="101"/>
      <c r="P56" s="106"/>
      <c r="Q56" s="122"/>
      <c r="R56" s="120"/>
      <c r="S56" s="124"/>
      <c r="T56" s="120"/>
      <c r="U56" s="124"/>
      <c r="V56" s="15"/>
      <c r="W56" s="15"/>
    </row>
    <row r="57" spans="1:23" s="16" customFormat="1" ht="15.75">
      <c r="A57" s="67" t="s">
        <v>53</v>
      </c>
      <c r="B57" s="104"/>
      <c r="C57" s="114">
        <v>1</v>
      </c>
      <c r="D57" s="134">
        <f>SUM(D58:D64)</f>
        <v>18918</v>
      </c>
      <c r="E57" s="97">
        <v>1</v>
      </c>
      <c r="F57" s="116">
        <f>SUM(F58:F64)</f>
        <v>0</v>
      </c>
      <c r="G57" s="111">
        <v>0</v>
      </c>
      <c r="H57" s="109">
        <f>SUM(H58:H64)</f>
        <v>2971</v>
      </c>
      <c r="I57" s="95">
        <v>1</v>
      </c>
      <c r="J57" s="84">
        <v>518838</v>
      </c>
      <c r="K57" s="115">
        <v>1</v>
      </c>
      <c r="L57" s="100">
        <v>206218.08224000002</v>
      </c>
      <c r="M57" s="119">
        <v>0.9999999999999998</v>
      </c>
      <c r="N57" s="120">
        <v>91202</v>
      </c>
      <c r="O57" s="95">
        <v>1</v>
      </c>
      <c r="P57" s="109">
        <f>SUM(P58:P64)</f>
        <v>0</v>
      </c>
      <c r="Q57" s="97">
        <v>0</v>
      </c>
      <c r="R57" s="120">
        <v>167147.1626971</v>
      </c>
      <c r="S57" s="95">
        <v>1</v>
      </c>
      <c r="T57" s="120">
        <v>0</v>
      </c>
      <c r="U57" s="95">
        <v>0</v>
      </c>
      <c r="V57" s="15"/>
      <c r="W57" s="15"/>
    </row>
    <row r="58" spans="1:23" ht="15.75">
      <c r="A58" s="2" t="s">
        <v>54</v>
      </c>
      <c r="B58" s="53">
        <v>10881</v>
      </c>
      <c r="C58" s="54">
        <v>0.5553230580790037</v>
      </c>
      <c r="D58" s="132">
        <v>4064</v>
      </c>
      <c r="E58" s="41">
        <v>0.21482186277619197</v>
      </c>
      <c r="F58" s="35">
        <v>0</v>
      </c>
      <c r="G58" s="34">
        <v>0</v>
      </c>
      <c r="H58" s="40">
        <v>51</v>
      </c>
      <c r="I58" s="24">
        <v>0.01716593739481656</v>
      </c>
      <c r="J58" s="37">
        <v>147342</v>
      </c>
      <c r="K58" s="25">
        <v>0.283984596347993</v>
      </c>
      <c r="L58" s="27">
        <v>71005.60867999999</v>
      </c>
      <c r="M58" s="30">
        <v>0.3443229027673843</v>
      </c>
      <c r="N58" s="28">
        <v>28174</v>
      </c>
      <c r="O58" s="24">
        <v>0.30891866406438456</v>
      </c>
      <c r="P58" s="40">
        <v>0</v>
      </c>
      <c r="Q58" s="41">
        <v>0</v>
      </c>
      <c r="R58" s="28">
        <v>127401.0803498</v>
      </c>
      <c r="S58" s="23">
        <v>0.762209051556999</v>
      </c>
      <c r="T58" s="28">
        <v>0</v>
      </c>
      <c r="U58" s="23">
        <v>0</v>
      </c>
      <c r="V58" s="13"/>
      <c r="W58" s="13"/>
    </row>
    <row r="59" spans="1:23" ht="15.75">
      <c r="A59" s="2" t="s">
        <v>55</v>
      </c>
      <c r="B59" s="53">
        <v>5334</v>
      </c>
      <c r="C59" s="54">
        <v>0.2722261916913341</v>
      </c>
      <c r="D59" s="132">
        <v>525</v>
      </c>
      <c r="E59" s="41">
        <v>0.027751347922613384</v>
      </c>
      <c r="F59" s="35">
        <v>0</v>
      </c>
      <c r="G59" s="34">
        <v>0</v>
      </c>
      <c r="H59" s="40"/>
      <c r="I59" s="24">
        <v>0</v>
      </c>
      <c r="J59" s="37">
        <v>75224</v>
      </c>
      <c r="K59" s="25">
        <v>0.14498552534702547</v>
      </c>
      <c r="L59" s="27">
        <v>25050.082000000006</v>
      </c>
      <c r="M59" s="30">
        <v>0.12147374142897084</v>
      </c>
      <c r="N59" s="28">
        <v>1030</v>
      </c>
      <c r="O59" s="24">
        <v>0.011293611982193374</v>
      </c>
      <c r="P59" s="40">
        <v>0</v>
      </c>
      <c r="Q59" s="41">
        <v>0</v>
      </c>
      <c r="R59" s="28">
        <v>11560.6513098</v>
      </c>
      <c r="S59" s="23">
        <v>0.06916450822889486</v>
      </c>
      <c r="T59" s="28">
        <v>0</v>
      </c>
      <c r="U59" s="23">
        <v>0</v>
      </c>
      <c r="V59" s="13"/>
      <c r="W59" s="13"/>
    </row>
    <row r="60" spans="1:23" ht="15.75">
      <c r="A60" s="2" t="s">
        <v>56</v>
      </c>
      <c r="B60" s="53">
        <v>441</v>
      </c>
      <c r="C60" s="54">
        <v>0.022506889864244158</v>
      </c>
      <c r="D60" s="132">
        <v>12375</v>
      </c>
      <c r="E60" s="41">
        <v>0.654138915318744</v>
      </c>
      <c r="F60" s="35">
        <v>0</v>
      </c>
      <c r="G60" s="34">
        <v>0</v>
      </c>
      <c r="H60" s="40">
        <v>2414</v>
      </c>
      <c r="I60" s="24">
        <v>0.8125210366879838</v>
      </c>
      <c r="J60" s="37">
        <v>77736</v>
      </c>
      <c r="K60" s="25">
        <v>0.14982711366553722</v>
      </c>
      <c r="L60" s="27">
        <v>45959.70321000001</v>
      </c>
      <c r="M60" s="30">
        <v>0.22286941431504217</v>
      </c>
      <c r="N60" s="28">
        <v>1556</v>
      </c>
      <c r="O60" s="24">
        <v>0.017061029363391152</v>
      </c>
      <c r="P60" s="40">
        <v>0</v>
      </c>
      <c r="Q60" s="41">
        <v>0</v>
      </c>
      <c r="R60" s="28">
        <v>26993.8466056</v>
      </c>
      <c r="S60" s="24">
        <v>0.16149748622725704</v>
      </c>
      <c r="T60" s="28">
        <v>0</v>
      </c>
      <c r="U60" s="24">
        <v>0</v>
      </c>
      <c r="V60" s="13"/>
      <c r="W60" s="13"/>
    </row>
    <row r="61" spans="1:23" ht="15.75">
      <c r="A61" s="2" t="s">
        <v>57</v>
      </c>
      <c r="B61" s="53">
        <v>0</v>
      </c>
      <c r="C61" s="54">
        <v>0</v>
      </c>
      <c r="D61" s="132">
        <v>232</v>
      </c>
      <c r="E61" s="41">
        <v>0.012263452796278676</v>
      </c>
      <c r="F61" s="35">
        <v>0</v>
      </c>
      <c r="G61" s="34">
        <v>0</v>
      </c>
      <c r="H61" s="40">
        <v>0</v>
      </c>
      <c r="I61" s="23">
        <v>0</v>
      </c>
      <c r="J61" s="37">
        <v>38406</v>
      </c>
      <c r="K61" s="25">
        <v>0.07402310547801048</v>
      </c>
      <c r="L61" s="27">
        <v>16068.950769999998</v>
      </c>
      <c r="M61" s="30">
        <v>0.07792212300422174</v>
      </c>
      <c r="N61" s="28">
        <v>38476</v>
      </c>
      <c r="O61" s="24">
        <v>0.421876713229973</v>
      </c>
      <c r="P61" s="40">
        <v>0</v>
      </c>
      <c r="Q61" s="41">
        <v>0</v>
      </c>
      <c r="R61" s="28">
        <v>0</v>
      </c>
      <c r="S61" s="23">
        <v>0</v>
      </c>
      <c r="T61" s="28">
        <v>0</v>
      </c>
      <c r="U61" s="23">
        <v>0</v>
      </c>
      <c r="V61" s="13"/>
      <c r="W61" s="13"/>
    </row>
    <row r="62" spans="1:23" ht="15.75">
      <c r="A62" s="2" t="s">
        <v>58</v>
      </c>
      <c r="B62" s="53">
        <v>0</v>
      </c>
      <c r="C62" s="54">
        <v>0</v>
      </c>
      <c r="D62" s="132">
        <v>195</v>
      </c>
      <c r="E62" s="41">
        <v>0.010307643514113543</v>
      </c>
      <c r="F62" s="35">
        <v>0</v>
      </c>
      <c r="G62" s="34">
        <v>0</v>
      </c>
      <c r="H62" s="40">
        <v>0</v>
      </c>
      <c r="I62" s="23">
        <v>0</v>
      </c>
      <c r="J62" s="37">
        <v>3137</v>
      </c>
      <c r="K62" s="25">
        <v>0.006046203246485415</v>
      </c>
      <c r="L62" s="27">
        <v>2495.70946</v>
      </c>
      <c r="M62" s="30">
        <v>0.01210228236481926</v>
      </c>
      <c r="N62" s="28">
        <v>0</v>
      </c>
      <c r="O62" s="24">
        <v>0</v>
      </c>
      <c r="P62" s="40">
        <v>0</v>
      </c>
      <c r="Q62" s="41">
        <v>0</v>
      </c>
      <c r="R62" s="28">
        <v>375.9329638</v>
      </c>
      <c r="S62" s="24">
        <v>0.002249113641738906</v>
      </c>
      <c r="T62" s="28">
        <v>0</v>
      </c>
      <c r="U62" s="24">
        <v>0</v>
      </c>
      <c r="V62" s="13"/>
      <c r="W62" s="13"/>
    </row>
    <row r="63" spans="1:23" ht="15.75">
      <c r="A63" s="2" t="s">
        <v>59</v>
      </c>
      <c r="B63" s="53">
        <v>2938</v>
      </c>
      <c r="C63" s="54">
        <v>0.14994386036541799</v>
      </c>
      <c r="D63" s="132">
        <v>1527</v>
      </c>
      <c r="E63" s="41">
        <v>0.08071677767205836</v>
      </c>
      <c r="F63" s="35">
        <v>0</v>
      </c>
      <c r="G63" s="34">
        <v>0</v>
      </c>
      <c r="H63" s="40">
        <v>506</v>
      </c>
      <c r="I63" s="24">
        <v>0.1703130259171996</v>
      </c>
      <c r="J63" s="37">
        <v>12529</v>
      </c>
      <c r="K63" s="25">
        <v>0.02414819269213126</v>
      </c>
      <c r="L63" s="27">
        <v>7876.256660000003</v>
      </c>
      <c r="M63" s="30">
        <v>0.03819382167870946</v>
      </c>
      <c r="N63" s="28">
        <v>0</v>
      </c>
      <c r="O63" s="24">
        <v>0</v>
      </c>
      <c r="P63" s="40">
        <v>0</v>
      </c>
      <c r="Q63" s="41">
        <v>0</v>
      </c>
      <c r="R63" s="28">
        <v>0</v>
      </c>
      <c r="S63" s="23">
        <v>0</v>
      </c>
      <c r="T63" s="28">
        <v>0</v>
      </c>
      <c r="U63" s="23">
        <v>0</v>
      </c>
      <c r="V63" s="13"/>
      <c r="W63" s="13"/>
    </row>
    <row r="64" spans="1:23" ht="15.75">
      <c r="A64" s="2" t="s">
        <v>60</v>
      </c>
      <c r="B64" s="53">
        <v>0</v>
      </c>
      <c r="C64" s="54">
        <v>0</v>
      </c>
      <c r="D64" s="140">
        <v>0</v>
      </c>
      <c r="E64" s="41">
        <v>0</v>
      </c>
      <c r="F64" s="35">
        <v>0</v>
      </c>
      <c r="G64" s="34">
        <v>0</v>
      </c>
      <c r="H64" s="40">
        <v>0</v>
      </c>
      <c r="I64" s="23">
        <v>0</v>
      </c>
      <c r="J64" s="37">
        <v>164464</v>
      </c>
      <c r="K64" s="25">
        <v>0.3169852632228171</v>
      </c>
      <c r="L64" s="27">
        <v>37761.771459999996</v>
      </c>
      <c r="M64" s="30">
        <v>0.1831157144408521</v>
      </c>
      <c r="N64" s="28">
        <v>21966</v>
      </c>
      <c r="O64" s="24">
        <v>0.2408499813600579</v>
      </c>
      <c r="P64" s="40">
        <v>0</v>
      </c>
      <c r="Q64" s="41">
        <v>0</v>
      </c>
      <c r="R64" s="28">
        <v>815.6514681</v>
      </c>
      <c r="S64" s="24">
        <v>0.004879840345110157</v>
      </c>
      <c r="T64" s="28">
        <v>0</v>
      </c>
      <c r="U64" s="24">
        <v>0</v>
      </c>
      <c r="V64" s="13"/>
      <c r="W64" s="13"/>
    </row>
    <row r="65" spans="1:23" s="16" customFormat="1" ht="15.75">
      <c r="A65" s="67" t="s">
        <v>61</v>
      </c>
      <c r="B65" s="126"/>
      <c r="C65" s="114">
        <v>1.0000246238644483</v>
      </c>
      <c r="D65" s="138">
        <f>SUM(D66:D69)</f>
        <v>18918</v>
      </c>
      <c r="E65" s="97">
        <v>1</v>
      </c>
      <c r="F65" s="116">
        <f>SUM(F66:F69)</f>
        <v>0</v>
      </c>
      <c r="G65" s="111">
        <v>0</v>
      </c>
      <c r="H65" s="127">
        <f>SUM(H66:H69)</f>
        <v>2971</v>
      </c>
      <c r="I65" s="115">
        <v>1</v>
      </c>
      <c r="J65" s="84">
        <v>518838</v>
      </c>
      <c r="K65" s="115">
        <v>1</v>
      </c>
      <c r="L65" s="100">
        <v>206218.0822399998</v>
      </c>
      <c r="M65" s="119">
        <v>1</v>
      </c>
      <c r="N65" s="128">
        <v>91202</v>
      </c>
      <c r="O65" s="95">
        <v>1</v>
      </c>
      <c r="P65" s="129">
        <f>SUM(P66:P69)</f>
        <v>0</v>
      </c>
      <c r="Q65" s="97">
        <v>0</v>
      </c>
      <c r="R65" s="128">
        <v>167147.16269290002</v>
      </c>
      <c r="S65" s="95">
        <v>0.9999999999748725</v>
      </c>
      <c r="T65" s="128">
        <v>0</v>
      </c>
      <c r="U65" s="95">
        <v>0</v>
      </c>
      <c r="V65" s="15"/>
      <c r="W65" s="15"/>
    </row>
    <row r="66" spans="1:23" ht="15.75">
      <c r="A66" s="2" t="s">
        <v>43</v>
      </c>
      <c r="B66" s="53">
        <v>19594.48248</v>
      </c>
      <c r="C66" s="54">
        <v>1.0000246238644483</v>
      </c>
      <c r="D66" s="132">
        <v>18556</v>
      </c>
      <c r="E66" s="41">
        <v>0.9808647848609789</v>
      </c>
      <c r="F66" s="35">
        <v>0</v>
      </c>
      <c r="G66" s="34">
        <v>0</v>
      </c>
      <c r="H66" s="40">
        <v>2889</v>
      </c>
      <c r="I66" s="24">
        <v>0.972399865365197</v>
      </c>
      <c r="J66" s="37">
        <v>513789</v>
      </c>
      <c r="K66" s="25">
        <v>0.9902686387658576</v>
      </c>
      <c r="L66" s="27">
        <v>198938.2595799998</v>
      </c>
      <c r="M66" s="30">
        <v>0.964698427116941</v>
      </c>
      <c r="N66" s="28">
        <v>88824</v>
      </c>
      <c r="O66" s="24">
        <v>0.9739260103945089</v>
      </c>
      <c r="P66" s="40">
        <v>0</v>
      </c>
      <c r="Q66" s="41">
        <v>0</v>
      </c>
      <c r="R66" s="28">
        <v>165613.2097</v>
      </c>
      <c r="S66" s="24">
        <v>0.9908227398398632</v>
      </c>
      <c r="T66" s="28">
        <v>0</v>
      </c>
      <c r="U66" s="24">
        <v>0</v>
      </c>
      <c r="V66" s="13"/>
      <c r="W66" s="13"/>
    </row>
    <row r="67" spans="1:23" ht="15.75">
      <c r="A67" s="2" t="s">
        <v>44</v>
      </c>
      <c r="B67" s="53">
        <v>0</v>
      </c>
      <c r="C67" s="54">
        <v>0</v>
      </c>
      <c r="D67" s="140">
        <v>0</v>
      </c>
      <c r="E67" s="41">
        <v>0</v>
      </c>
      <c r="F67" s="35">
        <v>0</v>
      </c>
      <c r="G67" s="34">
        <v>0</v>
      </c>
      <c r="H67" s="40">
        <v>0</v>
      </c>
      <c r="I67" s="23">
        <v>0</v>
      </c>
      <c r="J67" s="37">
        <v>0</v>
      </c>
      <c r="K67" s="23">
        <v>0</v>
      </c>
      <c r="L67" s="27">
        <v>0</v>
      </c>
      <c r="M67" s="30">
        <v>0</v>
      </c>
      <c r="N67" s="28">
        <v>0</v>
      </c>
      <c r="O67" s="24">
        <v>0</v>
      </c>
      <c r="P67" s="40">
        <v>0</v>
      </c>
      <c r="Q67" s="41">
        <v>0</v>
      </c>
      <c r="R67" s="28">
        <v>0</v>
      </c>
      <c r="S67" s="23">
        <v>0</v>
      </c>
      <c r="T67" s="28">
        <v>0</v>
      </c>
      <c r="U67" s="23">
        <v>0</v>
      </c>
      <c r="V67" s="13"/>
      <c r="W67" s="13"/>
    </row>
    <row r="68" spans="1:21" ht="15.75">
      <c r="A68" s="2" t="s">
        <v>45</v>
      </c>
      <c r="B68" s="53">
        <v>0</v>
      </c>
      <c r="C68" s="54">
        <v>0</v>
      </c>
      <c r="D68" s="132">
        <v>362</v>
      </c>
      <c r="E68" s="41">
        <v>0.01913521513902104</v>
      </c>
      <c r="F68" s="35">
        <v>0</v>
      </c>
      <c r="G68" s="34">
        <v>0</v>
      </c>
      <c r="H68" s="40">
        <v>82</v>
      </c>
      <c r="I68" s="23">
        <v>0.027600134634803097</v>
      </c>
      <c r="J68" s="37">
        <v>5049</v>
      </c>
      <c r="K68" s="23">
        <v>0.00973136123414245</v>
      </c>
      <c r="L68" s="27">
        <v>7279.822660000001</v>
      </c>
      <c r="M68" s="30">
        <v>0.03530157288305896</v>
      </c>
      <c r="N68" s="28">
        <v>2378</v>
      </c>
      <c r="O68" s="24">
        <v>0.026073989605491107</v>
      </c>
      <c r="P68" s="40">
        <v>0</v>
      </c>
      <c r="Q68" s="41">
        <v>0</v>
      </c>
      <c r="R68" s="28">
        <v>1533.9529929</v>
      </c>
      <c r="S68" s="24">
        <v>0.009177260135009245</v>
      </c>
      <c r="T68" s="28">
        <v>0</v>
      </c>
      <c r="U68" s="24">
        <v>0</v>
      </c>
    </row>
    <row r="69" spans="1:21" ht="15.75">
      <c r="A69" s="5" t="s">
        <v>46</v>
      </c>
      <c r="B69" s="53">
        <v>0</v>
      </c>
      <c r="C69" s="54">
        <v>0</v>
      </c>
      <c r="D69" s="140">
        <v>0</v>
      </c>
      <c r="E69" s="41">
        <v>0</v>
      </c>
      <c r="F69" s="35">
        <v>0</v>
      </c>
      <c r="G69" s="34">
        <v>0</v>
      </c>
      <c r="H69" s="40">
        <v>0</v>
      </c>
      <c r="I69" s="23">
        <v>0</v>
      </c>
      <c r="J69" s="37">
        <v>0</v>
      </c>
      <c r="K69" s="23">
        <v>0</v>
      </c>
      <c r="L69" s="27">
        <v>0</v>
      </c>
      <c r="M69" s="30">
        <v>0</v>
      </c>
      <c r="N69" s="28">
        <v>0</v>
      </c>
      <c r="O69" s="23">
        <v>0</v>
      </c>
      <c r="P69" s="40">
        <v>0</v>
      </c>
      <c r="Q69" s="41">
        <v>0</v>
      </c>
      <c r="R69" s="28">
        <v>0</v>
      </c>
      <c r="S69" s="24">
        <v>0</v>
      </c>
      <c r="T69" s="28">
        <v>0</v>
      </c>
      <c r="U69" s="24">
        <v>0</v>
      </c>
    </row>
    <row r="70" spans="1:21" s="16" customFormat="1" ht="15.75">
      <c r="A70" s="68" t="s">
        <v>62</v>
      </c>
      <c r="B70" s="126"/>
      <c r="C70" s="114">
        <v>1</v>
      </c>
      <c r="D70" s="134">
        <f>SUM(D71:D77)</f>
        <v>18918</v>
      </c>
      <c r="E70" s="111">
        <v>1</v>
      </c>
      <c r="F70" s="116">
        <f>SUM(F71:F77)</f>
        <v>0</v>
      </c>
      <c r="G70" s="111">
        <v>0</v>
      </c>
      <c r="H70" s="109">
        <f>SUM(H71:H77)</f>
        <v>2971</v>
      </c>
      <c r="I70" s="115">
        <v>1</v>
      </c>
      <c r="J70" s="84">
        <v>518838</v>
      </c>
      <c r="K70" s="115">
        <v>1</v>
      </c>
      <c r="L70" s="100">
        <v>206218.08223999993</v>
      </c>
      <c r="M70" s="119">
        <v>1</v>
      </c>
      <c r="N70" s="120">
        <v>91202</v>
      </c>
      <c r="O70" s="115">
        <v>1</v>
      </c>
      <c r="P70" s="109">
        <f>SUM(P71:P77)</f>
        <v>0</v>
      </c>
      <c r="Q70" s="113">
        <v>0</v>
      </c>
      <c r="R70" s="120">
        <v>167147.162663</v>
      </c>
      <c r="S70" s="115">
        <v>0.9999999997959882</v>
      </c>
      <c r="T70" s="120">
        <v>0</v>
      </c>
      <c r="U70" s="115">
        <v>0</v>
      </c>
    </row>
    <row r="71" spans="1:21" ht="15.75">
      <c r="A71" s="4" t="s">
        <v>63</v>
      </c>
      <c r="B71" s="53">
        <v>815</v>
      </c>
      <c r="C71" s="54">
        <v>0.041594365622129224</v>
      </c>
      <c r="D71" s="132">
        <v>2876</v>
      </c>
      <c r="E71" s="41">
        <v>0.15202452690559257</v>
      </c>
      <c r="F71" s="35">
        <v>0</v>
      </c>
      <c r="G71" s="34">
        <v>0</v>
      </c>
      <c r="H71" s="40">
        <v>51</v>
      </c>
      <c r="I71" s="24">
        <v>0.01716593739481656</v>
      </c>
      <c r="J71" s="37">
        <v>117274</v>
      </c>
      <c r="K71" s="25">
        <v>0.2260320177010936</v>
      </c>
      <c r="L71" s="27">
        <v>4024.9468199999997</v>
      </c>
      <c r="M71" s="33">
        <v>0.019517914124114983</v>
      </c>
      <c r="N71" s="28">
        <v>0</v>
      </c>
      <c r="O71" s="24">
        <v>0</v>
      </c>
      <c r="P71" s="40">
        <v>0</v>
      </c>
      <c r="Q71" s="41">
        <v>0</v>
      </c>
      <c r="R71" s="28">
        <v>147689.8957</v>
      </c>
      <c r="S71" s="24">
        <v>0.883591999510276</v>
      </c>
      <c r="T71" s="28">
        <v>0</v>
      </c>
      <c r="U71" s="24">
        <v>0</v>
      </c>
    </row>
    <row r="72" spans="1:21" ht="15.75">
      <c r="A72" s="4" t="s">
        <v>64</v>
      </c>
      <c r="B72" s="53">
        <v>178</v>
      </c>
      <c r="C72" s="54">
        <v>0.009084413595998776</v>
      </c>
      <c r="D72" s="132">
        <v>2777</v>
      </c>
      <c r="E72" s="41">
        <v>0.1467914155830426</v>
      </c>
      <c r="F72" s="35">
        <v>0</v>
      </c>
      <c r="G72" s="34">
        <v>0</v>
      </c>
      <c r="H72" s="40">
        <v>0</v>
      </c>
      <c r="I72" s="24">
        <v>0</v>
      </c>
      <c r="J72" s="37">
        <v>264596</v>
      </c>
      <c r="K72" s="25">
        <v>0.5099780663713914</v>
      </c>
      <c r="L72" s="27">
        <v>1663.1224999999997</v>
      </c>
      <c r="M72" s="30">
        <v>0.008064872303799387</v>
      </c>
      <c r="N72" s="28">
        <v>40416</v>
      </c>
      <c r="O72" s="24">
        <v>0.4431481765750751</v>
      </c>
      <c r="P72" s="40">
        <v>0</v>
      </c>
      <c r="Q72" s="41">
        <v>0</v>
      </c>
      <c r="R72" s="28">
        <v>7001.68545</v>
      </c>
      <c r="S72" s="23">
        <v>0.04188934671112715</v>
      </c>
      <c r="T72" s="28">
        <v>0</v>
      </c>
      <c r="U72" s="23">
        <v>0</v>
      </c>
    </row>
    <row r="73" spans="1:21" ht="15.75">
      <c r="A73" s="4" t="s">
        <v>65</v>
      </c>
      <c r="B73" s="53">
        <v>602</v>
      </c>
      <c r="C73" s="54">
        <v>0.03072369092579361</v>
      </c>
      <c r="D73" s="132">
        <v>5853</v>
      </c>
      <c r="E73" s="41">
        <v>0.30938788455439264</v>
      </c>
      <c r="F73" s="35">
        <v>0</v>
      </c>
      <c r="G73" s="34">
        <v>0</v>
      </c>
      <c r="H73" s="40">
        <v>2496</v>
      </c>
      <c r="I73" s="24">
        <v>0.840121171322787</v>
      </c>
      <c r="J73" s="37">
        <v>119740</v>
      </c>
      <c r="K73" s="25">
        <v>0.2307849463609065</v>
      </c>
      <c r="L73" s="27">
        <v>28409.02243</v>
      </c>
      <c r="M73" s="30">
        <v>0.13776203386925653</v>
      </c>
      <c r="N73" s="28">
        <v>2704</v>
      </c>
      <c r="O73" s="24">
        <v>0.029648472621214447</v>
      </c>
      <c r="P73" s="40">
        <v>0</v>
      </c>
      <c r="Q73" s="41">
        <v>0</v>
      </c>
      <c r="R73" s="28">
        <v>0</v>
      </c>
      <c r="S73" s="23">
        <v>0</v>
      </c>
      <c r="T73" s="28">
        <v>0</v>
      </c>
      <c r="U73" s="23">
        <v>0</v>
      </c>
    </row>
    <row r="74" spans="1:21" ht="15.75">
      <c r="A74" s="4" t="s">
        <v>66</v>
      </c>
      <c r="B74" s="53">
        <v>17600</v>
      </c>
      <c r="C74" s="54">
        <v>0.8982341533122384</v>
      </c>
      <c r="D74" s="132">
        <v>5299</v>
      </c>
      <c r="E74" s="41">
        <v>0.2801036050322444</v>
      </c>
      <c r="F74" s="35">
        <v>0</v>
      </c>
      <c r="G74" s="34">
        <v>0</v>
      </c>
      <c r="H74" s="40">
        <v>424</v>
      </c>
      <c r="I74" s="24">
        <v>0.1427128912823965</v>
      </c>
      <c r="J74" s="37">
        <v>0</v>
      </c>
      <c r="K74" s="25">
        <v>0</v>
      </c>
      <c r="L74" s="27">
        <v>16445.168480000004</v>
      </c>
      <c r="M74" s="30">
        <v>0.07974649119693031</v>
      </c>
      <c r="N74" s="28">
        <v>28695</v>
      </c>
      <c r="O74" s="24">
        <v>0.3146312580864455</v>
      </c>
      <c r="P74" s="40">
        <v>0</v>
      </c>
      <c r="Q74" s="41">
        <v>0</v>
      </c>
      <c r="R74" s="28">
        <v>12455.581513</v>
      </c>
      <c r="S74" s="23">
        <v>0.07451865357458505</v>
      </c>
      <c r="T74" s="28">
        <v>0</v>
      </c>
      <c r="U74" s="23">
        <v>0</v>
      </c>
    </row>
    <row r="75" spans="1:21" ht="15.75">
      <c r="A75" s="4" t="s">
        <v>67</v>
      </c>
      <c r="B75" s="53">
        <v>399</v>
      </c>
      <c r="C75" s="54">
        <v>0.02036337654383995</v>
      </c>
      <c r="D75" s="132">
        <v>2113</v>
      </c>
      <c r="E75" s="41">
        <v>0.11169256792472777</v>
      </c>
      <c r="F75" s="35">
        <v>0</v>
      </c>
      <c r="G75" s="34">
        <v>0</v>
      </c>
      <c r="H75" s="40">
        <v>0</v>
      </c>
      <c r="I75" s="24">
        <v>0</v>
      </c>
      <c r="J75" s="37">
        <v>17228</v>
      </c>
      <c r="K75" s="23">
        <v>0.03320496956660846</v>
      </c>
      <c r="L75" s="27">
        <v>140080.22451999993</v>
      </c>
      <c r="M75" s="30">
        <v>0.6792819669274798</v>
      </c>
      <c r="N75" s="28">
        <v>19387</v>
      </c>
      <c r="O75" s="24">
        <v>0.21257209271726496</v>
      </c>
      <c r="P75" s="40">
        <v>0</v>
      </c>
      <c r="Q75" s="41">
        <v>0</v>
      </c>
      <c r="R75" s="28">
        <v>0</v>
      </c>
      <c r="S75" s="23">
        <v>0</v>
      </c>
      <c r="T75" s="28">
        <v>0</v>
      </c>
      <c r="U75" s="23">
        <v>0</v>
      </c>
    </row>
    <row r="76" spans="1:21" ht="15.75">
      <c r="A76" s="4" t="s">
        <v>68</v>
      </c>
      <c r="B76" s="53">
        <v>0</v>
      </c>
      <c r="C76" s="54">
        <v>0</v>
      </c>
      <c r="D76" s="140">
        <v>0</v>
      </c>
      <c r="E76" s="41">
        <v>0</v>
      </c>
      <c r="F76" s="35">
        <v>0</v>
      </c>
      <c r="G76" s="34">
        <v>0</v>
      </c>
      <c r="H76" s="40">
        <v>0</v>
      </c>
      <c r="I76" s="23">
        <v>0</v>
      </c>
      <c r="J76" s="37">
        <v>0</v>
      </c>
      <c r="K76" s="23">
        <v>0</v>
      </c>
      <c r="L76" s="27">
        <v>14856.0631</v>
      </c>
      <c r="M76" s="30">
        <v>0.07204054532284067</v>
      </c>
      <c r="N76" s="28">
        <v>0</v>
      </c>
      <c r="O76" s="24">
        <v>0</v>
      </c>
      <c r="P76" s="40">
        <v>0</v>
      </c>
      <c r="Q76" s="41">
        <v>0</v>
      </c>
      <c r="R76" s="28">
        <v>0</v>
      </c>
      <c r="S76" s="23">
        <v>0</v>
      </c>
      <c r="T76" s="28">
        <v>0</v>
      </c>
      <c r="U76" s="23">
        <v>0</v>
      </c>
    </row>
    <row r="77" spans="1:21" ht="15.75">
      <c r="A77" s="4" t="s">
        <v>69</v>
      </c>
      <c r="B77" s="53">
        <v>0</v>
      </c>
      <c r="C77" s="54">
        <v>0</v>
      </c>
      <c r="D77" s="140">
        <v>0</v>
      </c>
      <c r="E77" s="41">
        <v>0</v>
      </c>
      <c r="F77" s="35">
        <v>0</v>
      </c>
      <c r="G77" s="34">
        <v>0</v>
      </c>
      <c r="H77" s="40">
        <v>0</v>
      </c>
      <c r="I77" s="23">
        <v>0</v>
      </c>
      <c r="J77" s="37">
        <v>0</v>
      </c>
      <c r="K77" s="23">
        <v>0</v>
      </c>
      <c r="L77" s="27">
        <v>739.53439</v>
      </c>
      <c r="M77" s="30">
        <v>0.003586176255578393</v>
      </c>
      <c r="N77" s="28">
        <v>0</v>
      </c>
      <c r="O77" s="23">
        <v>0</v>
      </c>
      <c r="P77" s="40">
        <v>0</v>
      </c>
      <c r="Q77" s="41">
        <v>0</v>
      </c>
      <c r="R77" s="28">
        <v>0</v>
      </c>
      <c r="S77" s="23">
        <v>0</v>
      </c>
      <c r="T77" s="28">
        <v>0</v>
      </c>
      <c r="U77" s="23">
        <v>0</v>
      </c>
    </row>
    <row r="78" spans="2:21" ht="15.75">
      <c r="B78" s="17"/>
      <c r="C78" s="49"/>
      <c r="D78" s="18"/>
      <c r="E78" s="10"/>
      <c r="F78" s="22"/>
      <c r="G78" s="10"/>
      <c r="H78" s="10"/>
      <c r="U78" s="10"/>
    </row>
    <row r="79" spans="2:8" ht="15.75">
      <c r="B79" s="18"/>
      <c r="C79" s="50"/>
      <c r="D79" s="18"/>
      <c r="E79" s="10"/>
      <c r="F79" s="18"/>
      <c r="G79" s="10"/>
      <c r="H79" s="10"/>
    </row>
    <row r="80" spans="2:8" ht="15.75">
      <c r="B80" s="18"/>
      <c r="C80" s="50"/>
      <c r="D80" s="18"/>
      <c r="E80" s="10"/>
      <c r="F80" s="18"/>
      <c r="G80" s="10"/>
      <c r="H80" s="10"/>
    </row>
    <row r="81" spans="4:8" ht="15.75">
      <c r="D81" s="18"/>
      <c r="E81" s="10"/>
      <c r="F81" s="18"/>
      <c r="G81" s="10"/>
      <c r="H81" s="10"/>
    </row>
    <row r="82" spans="4:8" ht="15.75">
      <c r="D82" s="18"/>
      <c r="E82" s="10"/>
      <c r="F82" s="18"/>
      <c r="G82" s="10"/>
      <c r="H82" s="10"/>
    </row>
    <row r="83" spans="4:8" ht="15.75">
      <c r="D83" s="18"/>
      <c r="E83" s="10"/>
      <c r="F83" s="18"/>
      <c r="G83" s="10"/>
      <c r="H83" s="10"/>
    </row>
    <row r="84" spans="4:8" ht="15.75">
      <c r="D84" s="18"/>
      <c r="E84" s="10"/>
      <c r="F84" s="18"/>
      <c r="G84" s="10"/>
      <c r="H84" s="10"/>
    </row>
    <row r="85" spans="4:8" ht="15.75">
      <c r="D85" s="18"/>
      <c r="E85" s="10"/>
      <c r="F85" s="18"/>
      <c r="G85" s="10"/>
      <c r="H85" s="10"/>
    </row>
    <row r="92" ht="15.75">
      <c r="A92" s="8"/>
    </row>
    <row r="93" ht="15.75">
      <c r="A93" s="7"/>
    </row>
    <row r="94" ht="15.75">
      <c r="A94" s="7"/>
    </row>
    <row r="95" ht="15.75">
      <c r="A95" s="7"/>
    </row>
    <row r="96" ht="15.75">
      <c r="A96" s="9"/>
    </row>
    <row r="97" ht="15.75">
      <c r="A97" s="9"/>
    </row>
    <row r="98" ht="15.75">
      <c r="A98" s="10"/>
    </row>
    <row r="99" ht="15.75">
      <c r="A99" s="8"/>
    </row>
    <row r="100" ht="15.75">
      <c r="A100" s="8"/>
    </row>
    <row r="101" ht="15.75">
      <c r="A101" s="7"/>
    </row>
    <row r="102" ht="15.75">
      <c r="A102" s="7"/>
    </row>
    <row r="103" ht="15.75">
      <c r="A103" s="8"/>
    </row>
    <row r="104" ht="15.75">
      <c r="A104" s="7"/>
    </row>
    <row r="105" ht="15.75">
      <c r="A105" s="8"/>
    </row>
    <row r="106" ht="15.75">
      <c r="A106" s="8"/>
    </row>
    <row r="107" ht="15.75">
      <c r="A107" s="8"/>
    </row>
    <row r="108" ht="15.75">
      <c r="A108" s="8"/>
    </row>
  </sheetData>
  <sheetProtection/>
  <mergeCells count="10">
    <mergeCell ref="T4:U4"/>
    <mergeCell ref="P4:Q4"/>
    <mergeCell ref="B4:C4"/>
    <mergeCell ref="D4:E4"/>
    <mergeCell ref="F4:G4"/>
    <mergeCell ref="N4:O4"/>
    <mergeCell ref="R4:S4"/>
    <mergeCell ref="L4:M4"/>
    <mergeCell ref="H4:I4"/>
    <mergeCell ref="J4:K4"/>
  </mergeCells>
  <printOptions/>
  <pageMargins left="0" right="0" top="0" bottom="0" header="0" footer="0.5118110236220472"/>
  <pageSetup fitToHeight="2" fitToWidth="3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2009-11-10T12:30:11Z</cp:lastPrinted>
  <dcterms:created xsi:type="dcterms:W3CDTF">2000-04-17T11:13:46Z</dcterms:created>
  <dcterms:modified xsi:type="dcterms:W3CDTF">2013-05-29T11:02:59Z</dcterms:modified>
  <cp:category/>
  <cp:version/>
  <cp:contentType/>
  <cp:contentStatus/>
</cp:coreProperties>
</file>