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80" windowWidth="11460" windowHeight="6030" activeTab="1"/>
  </bookViews>
  <sheets>
    <sheet name="LT" sheetId="1" r:id="rId1"/>
    <sheet name="EN" sheetId="2" r:id="rId2"/>
  </sheets>
  <definedNames>
    <definedName name="_xlnm.Print_Area" localSheetId="0">'LT'!$A$1:$AY$95</definedName>
  </definedNames>
  <calcPr fullCalcOnLoad="1"/>
</workbook>
</file>

<file path=xl/sharedStrings.xml><?xml version="1.0" encoding="utf-8"?>
<sst xmlns="http://schemas.openxmlformats.org/spreadsheetml/2006/main" count="302" uniqueCount="179">
  <si>
    <t>Ataskaitinio laikotarpio pabaigai</t>
  </si>
  <si>
    <t>„Danske lizingas“</t>
  </si>
  <si>
    <t>„Šiaulių banko lizingas“</t>
  </si>
  <si>
    <t xml:space="preserve">„Swedbank" grupės įmonės Lietuvoje </t>
  </si>
  <si>
    <t>Lizingo portfelio struktūra pagal lizingo tipą</t>
  </si>
  <si>
    <t>1. Finansinis</t>
  </si>
  <si>
    <t>2. Veiklos</t>
  </si>
  <si>
    <t>Iš viso:</t>
  </si>
  <si>
    <t>Lizingo portfelio struktūra pagal turto rūšį</t>
  </si>
  <si>
    <t>A. Kilnojamasis turtas</t>
  </si>
  <si>
    <t>B. Nekilnojamasis turtas</t>
  </si>
  <si>
    <t>C. Nematerialusis turtas</t>
  </si>
  <si>
    <t>A.1. Pagal turto rūšį</t>
  </si>
  <si>
    <t>A.1.1. Pramonės įranga ir įrengimai</t>
  </si>
  <si>
    <t>1. Gaminimo įrengimai</t>
  </si>
  <si>
    <t>2. Keltuvai</t>
  </si>
  <si>
    <t>3. Traktoriai</t>
  </si>
  <si>
    <t>4. Ekskavatoriai</t>
  </si>
  <si>
    <t>5. Miško apdirbimo technika</t>
  </si>
  <si>
    <t>6. Žemės ūkio technika</t>
  </si>
  <si>
    <t>7. Medicininė technika</t>
  </si>
  <si>
    <t>8. Kiti įrengimai</t>
  </si>
  <si>
    <t>A.1.2. Org. technika ir biuro technika</t>
  </si>
  <si>
    <t>A.1.3. Kelių transporto priemonės</t>
  </si>
  <si>
    <t>1. Vilkikai (virš 16 t)</t>
  </si>
  <si>
    <t>2. Sunkvežimiai (iki 16 t)</t>
  </si>
  <si>
    <t>3. Priekabos</t>
  </si>
  <si>
    <t xml:space="preserve">4. Mikroautobusai </t>
  </si>
  <si>
    <t>5. Kelioniniai autobusai</t>
  </si>
  <si>
    <t>6. Miesto transporto autobusai</t>
  </si>
  <si>
    <t>7. Kitos transporto priemonės</t>
  </si>
  <si>
    <t>A.1.4. Lengvieji automobiliai</t>
  </si>
  <si>
    <t>A.1.5. Laivai, lėktuvai ir geležinkelių riedmenys</t>
  </si>
  <si>
    <t>1. Laivai</t>
  </si>
  <si>
    <t>2. Lėktuvai</t>
  </si>
  <si>
    <t>3. Geležinkelių riedmenys</t>
  </si>
  <si>
    <t>A.1.6. Kitas turtas</t>
  </si>
  <si>
    <t>A.2. Pagal pirkėjus</t>
  </si>
  <si>
    <t>1. Privatus sektorius</t>
  </si>
  <si>
    <t>2. Valstybinis sektorius</t>
  </si>
  <si>
    <t>3. Fiziniai asmenys</t>
  </si>
  <si>
    <t>4. Kiti vartotojai (nerezidentai)</t>
  </si>
  <si>
    <t>B.1. Pagal pastatus</t>
  </si>
  <si>
    <t>1. Pramoniniai pastatai</t>
  </si>
  <si>
    <t>3. Biurai</t>
  </si>
  <si>
    <t>4. Viešbučiai ir laisvalaikio pastatai</t>
  </si>
  <si>
    <t>B.2. Pagal pirkėjus</t>
  </si>
  <si>
    <t xml:space="preserve"> "Nordea Finance Lithuania“</t>
  </si>
  <si>
    <t>Naujai pasirašytų lizingo sutarčių vertė</t>
  </si>
  <si>
    <t>Pasirašytų sutarčių kiekis (nuo metų pradžios)</t>
  </si>
  <si>
    <t>Pasirašytų sutarčių vertė (nuo metų pradžios)*</t>
  </si>
  <si>
    <t>Pasirašytų sutarčių finansuojama vertė (nuo metų pradžios)**</t>
  </si>
  <si>
    <t>1. Nauji automobiliai:</t>
  </si>
  <si>
    <t>1.1. privatūs</t>
  </si>
  <si>
    <t>1.2. verslo</t>
  </si>
  <si>
    <t>2. Naudoti automobiliai:</t>
  </si>
  <si>
    <t>2.1. privatūs</t>
  </si>
  <si>
    <t>2.2. verslo</t>
  </si>
  <si>
    <t xml:space="preserve">3. Lengvos komercinės transporto priemonės </t>
  </si>
  <si>
    <t>1. Privatus sektorius:</t>
  </si>
  <si>
    <t>1.1. žemės ūkis, miškininkystė ir žuvininkystė</t>
  </si>
  <si>
    <t>1.2. apdirbamoji pramonė ir statyba</t>
  </si>
  <si>
    <t>1.3. paslaugų sfera</t>
  </si>
  <si>
    <t>A.3. Pagal sutarčių terminus</t>
  </si>
  <si>
    <t xml:space="preserve">1. Iki 2 metų </t>
  </si>
  <si>
    <t>2. Nuo 2 iki 5 metų</t>
  </si>
  <si>
    <t>3. Nuo 5 iki 10 metų</t>
  </si>
  <si>
    <t>4. Daugiau nei 10 metų</t>
  </si>
  <si>
    <t>2. Mažmeninės prekybos pastatai</t>
  </si>
  <si>
    <t>B.3. Pagal sutarčių terminus</t>
  </si>
  <si>
    <t>1. Iki 8 metų</t>
  </si>
  <si>
    <t>2. Nuo 8 iki 16 metų</t>
  </si>
  <si>
    <t>3. Nuo 16 iki 20 metų</t>
  </si>
  <si>
    <t>4. Daugiau nei 20 metų</t>
  </si>
  <si>
    <t>** - per laikotarpį naujai pasirašytų ir įsigaliojusių lizingo sutarčių vertė (neįskaitant pradinės įmokos).</t>
  </si>
  <si>
    <t xml:space="preserve">UAB “Citadele faktoringas ir lizingas“ </t>
  </si>
  <si>
    <t>UniCredit Leasing Lietuvos filialas</t>
  </si>
  <si>
    <t>,,DNB  lizingas“</t>
  </si>
  <si>
    <t>* - per laikotarpį naujai pasirašytų ir įsigaliojusių lizingo sutarčių vertė (įskaitant pradinę įmoką), nepriklausomai,   ar turtas yra perduotas lizingo gavėjui, į kurią nėra įtraukiama pakeistų ar perduotų sutarčių vertė.</t>
  </si>
  <si>
    <t>IŠ VISO</t>
  </si>
  <si>
    <t>UAB ,,Medicinos banko lizingas”</t>
  </si>
  <si>
    <t>5. Gyvenamieji namai (buvo komunaliniai pastatai)</t>
  </si>
  <si>
    <t>6. Butai</t>
  </si>
  <si>
    <t>7. Kiti pastatai</t>
  </si>
  <si>
    <t>Lizingo portfelio struktūra (Ataskaitinio laikotarpio pabaigai)</t>
  </si>
  <si>
    <t>(tūkst. Eur)</t>
  </si>
  <si>
    <t>„SEB  bankas“</t>
  </si>
  <si>
    <t>,,SB lizingas”</t>
  </si>
  <si>
    <t xml:space="preserve">AB "Šiaulių bankas"    
</t>
  </si>
  <si>
    <t xml:space="preserve">UAB OP FINANCE    
</t>
  </si>
  <si>
    <t>2016 m. IV ketv.</t>
  </si>
  <si>
    <t>Value of newly signed leasing contracts</t>
  </si>
  <si>
    <t>For the end of the reporting period</t>
  </si>
  <si>
    <t>(thousand EUR)</t>
  </si>
  <si>
    <t>2016 4Q</t>
  </si>
  <si>
    <t>Leasing portfolio structure by type of leasing</t>
  </si>
  <si>
    <t>1. Finance Leasing</t>
  </si>
  <si>
    <t>2. Operating Leasing</t>
  </si>
  <si>
    <t>Total:</t>
  </si>
  <si>
    <t>Leasing portfolio structure by type of asset</t>
  </si>
  <si>
    <t>A. Equipment (incl. vehicles)</t>
  </si>
  <si>
    <t>B. Real Estate</t>
  </si>
  <si>
    <t>C. Intangible assets</t>
  </si>
  <si>
    <t>A.1. By type of equipment</t>
  </si>
  <si>
    <t>A.1.1. Machinery &amp; industrial equipment</t>
  </si>
  <si>
    <t>1. Production equipment</t>
  </si>
  <si>
    <t>2. Lifts</t>
  </si>
  <si>
    <t>3. Tractors</t>
  </si>
  <si>
    <t>4. Excavators</t>
  </si>
  <si>
    <t>5. Forestry equipment</t>
  </si>
  <si>
    <t>6. Agricultural machinery</t>
  </si>
  <si>
    <t>7. Medical equipment</t>
  </si>
  <si>
    <t>8. Other equipment</t>
  </si>
  <si>
    <t>A.1.2. Computers &amp; business machines</t>
  </si>
  <si>
    <t>A.1.3. Commercial vehicles</t>
  </si>
  <si>
    <t>1. Hauler (over 16 tons)</t>
  </si>
  <si>
    <t>2. Trucks (up to 16 tons)</t>
  </si>
  <si>
    <t>3. Trailers</t>
  </si>
  <si>
    <t>4. Minibuses</t>
  </si>
  <si>
    <t>5. Travel buses</t>
  </si>
  <si>
    <t>6. City transport buses</t>
  </si>
  <si>
    <t>7. Other vehicles</t>
  </si>
  <si>
    <t>A.1.4. Passenger cars</t>
  </si>
  <si>
    <t>1. New Passenger Cars:</t>
  </si>
  <si>
    <t>1.1. private</t>
  </si>
  <si>
    <t>1.2. business</t>
  </si>
  <si>
    <t>2. Used Passenger Cars:</t>
  </si>
  <si>
    <t>2.1. private</t>
  </si>
  <si>
    <t>2.2. business</t>
  </si>
  <si>
    <t>3. Light commercial vehicles</t>
  </si>
  <si>
    <t>A.1.5. Ships, aircraft, railways and rolling stock</t>
  </si>
  <si>
    <t>1. Ships</t>
  </si>
  <si>
    <t>2. Aircraft</t>
  </si>
  <si>
    <t>3. Railways and rolling stock</t>
  </si>
  <si>
    <t>A.1.6. Others types of equipment</t>
  </si>
  <si>
    <t>A.2. By type of customer</t>
  </si>
  <si>
    <t>1. Private sector:</t>
  </si>
  <si>
    <t>1.1. Agriculture, forest &amp; fishing</t>
  </si>
  <si>
    <t>1.2. Manufacturing industry &amp; construction</t>
  </si>
  <si>
    <t>1.3. Services</t>
  </si>
  <si>
    <t>2. Public sector</t>
  </si>
  <si>
    <t>3. Consumers</t>
  </si>
  <si>
    <t>4. Other types of customers (non-residents)</t>
  </si>
  <si>
    <t>A.3. By primary contract term</t>
  </si>
  <si>
    <t>1. Up to and including 2 years</t>
  </si>
  <si>
    <t>2. Up to and including 5 years</t>
  </si>
  <si>
    <t>3. Up to and including 10 years</t>
  </si>
  <si>
    <t>4. Longer than 10 years</t>
  </si>
  <si>
    <t>B.1. By type of building</t>
  </si>
  <si>
    <t>1. Industrial buildings</t>
  </si>
  <si>
    <t>2. Retail outlets</t>
  </si>
  <si>
    <t>3. Office buildings</t>
  </si>
  <si>
    <t>4. Hotels &amp; leisure</t>
  </si>
  <si>
    <t>5. Utilities</t>
  </si>
  <si>
    <t>6. Apartments</t>
  </si>
  <si>
    <t>7. Other types of  buildings</t>
  </si>
  <si>
    <t>B.2. By type of customer</t>
  </si>
  <si>
    <t>1. Private sector</t>
  </si>
  <si>
    <t>B.3. By primary contract term</t>
  </si>
  <si>
    <t>1. Up to and including 8 years</t>
  </si>
  <si>
    <t>2. Up to and including 16 years</t>
  </si>
  <si>
    <t>3. Up to and including 20 years</t>
  </si>
  <si>
    <t>4. Longer than 20 years</t>
  </si>
  <si>
    <t>* - the value (including down payment) of newly signed and effective leases during the period, whether or not the assets have been transferred to the lessee, which does not include the value of the amended or transferred leases.</t>
  </si>
  <si>
    <t>** - the value of leases newly signed and in force during the period (excluding the down payment).</t>
  </si>
  <si>
    <t>Leasing portfolio structure (end of the reporting period)</t>
  </si>
  <si>
    <t>Number of signed contracts (since the beginning of the year)</t>
  </si>
  <si>
    <t>Value of signed contracts (since the beginning of the year)*</t>
  </si>
  <si>
    <t>Financed sum of signed contracts (from the beginning of the year)**</t>
  </si>
  <si>
    <t>TOTAL</t>
  </si>
  <si>
    <t>UAB ,,Medicinos banko leasing”</t>
  </si>
  <si>
    <t>,,SB leasing”</t>
  </si>
  <si>
    <t>UniCredit Leasing Lithuanian branch</t>
  </si>
  <si>
    <t xml:space="preserve">AB "Šiaulių bankas"    </t>
  </si>
  <si>
    <t>„Swedbank" group companies in Lithuania</t>
  </si>
  <si>
    <t>„SEB  bank“</t>
  </si>
  <si>
    <t>„Danske leasing“</t>
  </si>
  <si>
    <t>,,DNB  leasing“</t>
  </si>
  <si>
    <t xml:space="preserve">UAB “Citadele factoring and leasing“ </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</si>
</sst>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 _€_-;\-* #,##0\ _€_-;_-* &quot;-&quot;\ _€_-;_-@_-"/>
    <numFmt numFmtId="179" formatCode="_-* #,##0.00\ _€_-;\-* #,##0.00\ _€_-;_-* &quot;-&quot;??\ _€_-;_-@_-"/>
    <numFmt numFmtId="180" formatCode="#,##0\ &quot;Lt&quot;;\-#,##0\ &quot;Lt&quot;"/>
    <numFmt numFmtId="181" formatCode="#,##0\ &quot;Lt&quot;;[Red]\-#,##0\ &quot;Lt&quot;"/>
    <numFmt numFmtId="182" formatCode="#,##0.00\ &quot;Lt&quot;;\-#,##0.00\ &quot;Lt&quot;"/>
    <numFmt numFmtId="183" formatCode="#,##0.00\ &quot;Lt&quot;;[Red]\-#,##0.00\ &quot;Lt&quot;"/>
    <numFmt numFmtId="184" formatCode="_-* #,##0\ &quot;Lt&quot;_-;\-* #,##0\ &quot;Lt&quot;_-;_-* &quot;-&quot;\ &quot;Lt&quot;_-;_-@_-"/>
    <numFmt numFmtId="185" formatCode="_-* #,##0\ _L_t_-;\-* #,##0\ _L_t_-;_-* &quot;-&quot;\ _L_t_-;_-@_-"/>
    <numFmt numFmtId="186" formatCode="_-* #,##0.00\ &quot;Lt&quot;_-;\-* #,##0.00\ &quot;Lt&quot;_-;_-* &quot;-&quot;??\ &quot;Lt&quot;_-;_-@_-"/>
    <numFmt numFmtId="187" formatCode="_-* #,##0.00\ _L_t_-;\-* #,##0.00\ _L_t_-;_-* &quot;-&quot;??\ _L_t_-;_-@_-"/>
    <numFmt numFmtId="188" formatCode="0.0%"/>
    <numFmt numFmtId="189" formatCode="000"/>
    <numFmt numFmtId="190" formatCode="0.0000%"/>
    <numFmt numFmtId="191" formatCode="_-* #,##0\ _L_t_-;\-* #,##0\ _L_t_-;_-* &quot;-&quot;??\ _L_t_-;_-@_-"/>
    <numFmt numFmtId="192" formatCode="_-* #,##0.0000\ _L_t_-;\-* #,##0.0000\ _L_t_-;_-* &quot;-&quot;??\ _L_t_-;_-@_-"/>
    <numFmt numFmtId="193" formatCode="0.000%"/>
    <numFmt numFmtId="194" formatCode="mm/dd/yy"/>
    <numFmt numFmtId="195" formatCode="m/d/yy"/>
    <numFmt numFmtId="196" formatCode="#,##0,"/>
    <numFmt numFmtId="197" formatCode="#,##0,;\(#,##0,\);\-"/>
    <numFmt numFmtId="198" formatCode="#,##0.0,"/>
    <numFmt numFmtId="199" formatCode="0.0000"/>
    <numFmt numFmtId="200" formatCode="0.0"/>
    <numFmt numFmtId="201" formatCode="yyyy/mm/dd\,\ hh:mm"/>
    <numFmt numFmtId="202" formatCode="_-* #,##0.000\ _L_t_-;\-* #,##0.000\ _L_t_-;_-* &quot;-&quot;??\ _L_t_-;_-@_-"/>
    <numFmt numFmtId="203" formatCode="_-* #,##0.0\ _L_t_-;\-* #,##0.0\ _L_t_-;_-* &quot;-&quot;??\ _L_t_-;_-@_-"/>
    <numFmt numFmtId="204" formatCode="mm"/>
    <numFmt numFmtId="205" formatCode="_-* #,##0.0000\ _L_t_-;\-* #,##0.0000\ _L_t_-;_-* &quot;-&quot;????\ _L_t_-;_-@_-"/>
    <numFmt numFmtId="206" formatCode="0.00000%"/>
    <numFmt numFmtId="207" formatCode="0.000000%"/>
    <numFmt numFmtId="208" formatCode="yy/mm"/>
    <numFmt numFmtId="209" formatCode="mm/yy"/>
    <numFmt numFmtId="210" formatCode="#,##0.00,"/>
    <numFmt numFmtId="211" formatCode="yyyy\-mm\-dd;@"/>
    <numFmt numFmtId="212" formatCode="&quot;Yes&quot;;&quot;Yes&quot;;&quot;No&quot;"/>
    <numFmt numFmtId="213" formatCode="&quot;True&quot;;&quot;True&quot;;&quot;False&quot;"/>
    <numFmt numFmtId="214" formatCode="&quot;On&quot;;&quot;On&quot;;&quot;Off&quot;"/>
    <numFmt numFmtId="215" formatCode="[$€-2]\ #,##0.00_);[Red]\([$€-2]\ #,##0.00\)"/>
    <numFmt numFmtId="216" formatCode="#,##0.0000"/>
    <numFmt numFmtId="217" formatCode="#,##0.000"/>
    <numFmt numFmtId="218" formatCode="#,##0.00000"/>
    <numFmt numFmtId="219" formatCode="#,##0\ &quot;Lt&quot;"/>
    <numFmt numFmtId="220" formatCode="#,##0\ _L_t"/>
    <numFmt numFmtId="221" formatCode="[$-427]yyyy\ &quot;m.&quot;\ mmmm\ d\ &quot;d.&quot;"/>
    <numFmt numFmtId="222" formatCode="0.000"/>
    <numFmt numFmtId="223" formatCode="0.000000000%"/>
    <numFmt numFmtId="224" formatCode="[$-F400]h:mm:ss\ AM/PM"/>
    <numFmt numFmtId="225" formatCode="#,##0_ ;\-#,##0\ "/>
    <numFmt numFmtId="226" formatCode="0.00000"/>
    <numFmt numFmtId="227" formatCode="[$-427]yyyy\ &quot;m&quot;\.\ mmmm\ d\ &quot;d&quot;\.\,\ dddd"/>
  </numFmts>
  <fonts count="50">
    <font>
      <sz val="10"/>
      <name val="CenturyOldStyleLT"/>
      <family val="0"/>
    </font>
    <font>
      <sz val="12"/>
      <name val="Times New Roman"/>
      <family val="1"/>
    </font>
    <font>
      <b/>
      <sz val="12"/>
      <name val="Times New Roman"/>
      <family val="1"/>
    </font>
    <font>
      <u val="single"/>
      <sz val="6"/>
      <color indexed="36"/>
      <name val="Times New Roman Baltic"/>
      <family val="0"/>
    </font>
    <font>
      <u val="single"/>
      <sz val="6"/>
      <color indexed="12"/>
      <name val="Times New Roman Baltic"/>
      <family val="0"/>
    </font>
    <font>
      <sz val="8"/>
      <name val="CenturyOldStyleLT"/>
      <family val="0"/>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name val="Calibri"/>
      <family val="2"/>
    </font>
    <font>
      <b/>
      <sz val="12"/>
      <name val="Calibri"/>
      <family val="2"/>
    </font>
    <font>
      <sz val="12"/>
      <name val="Calibri"/>
      <family val="2"/>
    </font>
    <font>
      <u val="single"/>
      <sz val="12"/>
      <name val="Calibri"/>
      <family val="2"/>
    </font>
    <font>
      <i/>
      <sz val="12"/>
      <name val="Calibri"/>
      <family val="2"/>
    </font>
    <font>
      <sz val="12"/>
      <color indexed="8"/>
      <name val="Calibri"/>
      <family val="2"/>
    </font>
    <font>
      <b/>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rgb="FFFFFFFF"/>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33" borderId="0" xfId="0" applyFont="1" applyFill="1" applyAlignment="1">
      <alignment/>
    </xf>
    <xf numFmtId="0" fontId="24" fillId="0" borderId="0" xfId="58" applyFont="1" applyFill="1" applyAlignment="1" applyProtection="1">
      <alignment horizontal="center" vertical="center"/>
      <protection/>
    </xf>
    <xf numFmtId="0" fontId="25" fillId="0" borderId="0" xfId="58" applyFont="1" applyFill="1" applyAlignment="1" applyProtection="1">
      <alignment/>
      <protection/>
    </xf>
    <xf numFmtId="14" fontId="26" fillId="0" borderId="0" xfId="58" applyNumberFormat="1" applyFont="1" applyFill="1" applyBorder="1" applyAlignment="1" applyProtection="1">
      <alignment/>
      <protection locked="0"/>
    </xf>
    <xf numFmtId="0" fontId="26" fillId="0" borderId="0" xfId="58" applyFont="1" applyFill="1" applyProtection="1">
      <alignment/>
      <protection/>
    </xf>
    <xf numFmtId="0" fontId="26" fillId="0" borderId="0" xfId="0" applyFont="1" applyAlignment="1">
      <alignment/>
    </xf>
    <xf numFmtId="3" fontId="26" fillId="0" borderId="0" xfId="0" applyNumberFormat="1" applyFont="1" applyAlignment="1">
      <alignment/>
    </xf>
    <xf numFmtId="14" fontId="27" fillId="0" borderId="0" xfId="58" applyNumberFormat="1" applyFont="1" applyFill="1" applyBorder="1" applyAlignment="1" applyProtection="1">
      <alignment horizontal="center" vertical="center"/>
      <protection locked="0"/>
    </xf>
    <xf numFmtId="0" fontId="26" fillId="0" borderId="0" xfId="58" applyFont="1" applyFill="1" applyBorder="1" applyAlignment="1" applyProtection="1">
      <alignment vertical="top"/>
      <protection/>
    </xf>
    <xf numFmtId="0" fontId="26" fillId="0" borderId="0" xfId="58" applyFont="1" applyFill="1" applyBorder="1" applyAlignment="1" applyProtection="1">
      <alignment horizontal="center" vertical="center"/>
      <protection/>
    </xf>
    <xf numFmtId="0" fontId="26" fillId="0" borderId="0" xfId="58" applyFont="1" applyFill="1" applyAlignment="1" applyProtection="1">
      <alignment vertical="top"/>
      <protection/>
    </xf>
    <xf numFmtId="0" fontId="26" fillId="0" borderId="0" xfId="58" applyFont="1" applyFill="1" applyAlignment="1" applyProtection="1">
      <alignment horizontal="center" vertical="top"/>
      <protection/>
    </xf>
    <xf numFmtId="0" fontId="28" fillId="0" borderId="0" xfId="58" applyFont="1" applyFill="1" applyBorder="1" applyAlignment="1" applyProtection="1">
      <alignment horizontal="right"/>
      <protection locked="0"/>
    </xf>
    <xf numFmtId="0" fontId="25" fillId="0" borderId="0" xfId="58" applyFont="1" applyFill="1" applyBorder="1" applyAlignment="1" applyProtection="1">
      <alignment/>
      <protection locked="0"/>
    </xf>
    <xf numFmtId="0" fontId="25" fillId="0" borderId="0" xfId="58" applyFont="1" applyFill="1" applyBorder="1" applyAlignment="1" applyProtection="1">
      <alignment horizontal="right"/>
      <protection locked="0"/>
    </xf>
    <xf numFmtId="0" fontId="26" fillId="0" borderId="0" xfId="58" applyFont="1" applyFill="1" applyAlignment="1" applyProtection="1">
      <alignment horizontal="centerContinuous" vertical="top"/>
      <protection/>
    </xf>
    <xf numFmtId="0" fontId="26" fillId="0" borderId="0" xfId="58" applyFont="1" applyFill="1" applyAlignment="1" applyProtection="1">
      <alignment horizontal="centerContinuous"/>
      <protection/>
    </xf>
    <xf numFmtId="0" fontId="26" fillId="0" borderId="10" xfId="58" applyFont="1" applyFill="1" applyBorder="1" applyProtection="1">
      <alignment/>
      <protection/>
    </xf>
    <xf numFmtId="0" fontId="25" fillId="0" borderId="10" xfId="58" applyFont="1" applyFill="1" applyBorder="1" applyProtection="1">
      <alignment/>
      <protection/>
    </xf>
    <xf numFmtId="3" fontId="26" fillId="0" borderId="10" xfId="58" applyNumberFormat="1" applyFont="1" applyFill="1" applyBorder="1" applyAlignment="1" applyProtection="1">
      <alignment horizontal="center" vertical="center" wrapText="1"/>
      <protection/>
    </xf>
    <xf numFmtId="0" fontId="26" fillId="0" borderId="10" xfId="58" applyFont="1" applyFill="1" applyBorder="1" applyAlignment="1" applyProtection="1">
      <alignment horizontal="center" vertical="center" wrapText="1"/>
      <protection/>
    </xf>
    <xf numFmtId="0" fontId="25" fillId="34" borderId="10" xfId="58" applyFont="1" applyFill="1" applyBorder="1" applyProtection="1">
      <alignment/>
      <protection/>
    </xf>
    <xf numFmtId="0" fontId="25" fillId="34" borderId="10" xfId="0" applyFont="1" applyFill="1" applyBorder="1" applyAlignment="1">
      <alignment/>
    </xf>
    <xf numFmtId="3" fontId="26" fillId="35" borderId="10" xfId="58" applyNumberFormat="1" applyFont="1" applyFill="1" applyBorder="1" applyAlignment="1" applyProtection="1">
      <alignment horizontal="right"/>
      <protection/>
    </xf>
    <xf numFmtId="9" fontId="26" fillId="35" borderId="10" xfId="64" applyFont="1" applyFill="1" applyBorder="1" applyAlignment="1" applyProtection="1">
      <alignment horizontal="right"/>
      <protection/>
    </xf>
    <xf numFmtId="3" fontId="25" fillId="34" borderId="10" xfId="59" applyNumberFormat="1" applyFont="1" applyFill="1" applyBorder="1" applyProtection="1">
      <alignment/>
      <protection/>
    </xf>
    <xf numFmtId="3" fontId="26" fillId="34" borderId="10" xfId="59" applyNumberFormat="1" applyFont="1" applyFill="1" applyBorder="1" applyAlignment="1" applyProtection="1">
      <alignment horizontal="right"/>
      <protection/>
    </xf>
    <xf numFmtId="0" fontId="26" fillId="33" borderId="10" xfId="58" applyFont="1" applyFill="1" applyBorder="1" applyProtection="1">
      <alignment/>
      <protection/>
    </xf>
    <xf numFmtId="3" fontId="26" fillId="0" borderId="10" xfId="0" applyNumberFormat="1" applyFont="1" applyBorder="1" applyAlignment="1">
      <alignment/>
    </xf>
    <xf numFmtId="3" fontId="26" fillId="33" borderId="11" xfId="59" applyNumberFormat="1" applyFont="1" applyFill="1" applyBorder="1" applyProtection="1">
      <alignment/>
      <protection locked="0"/>
    </xf>
    <xf numFmtId="3" fontId="26" fillId="33" borderId="10" xfId="59" applyNumberFormat="1" applyFont="1" applyFill="1" applyBorder="1" applyProtection="1">
      <alignment/>
      <protection locked="0"/>
    </xf>
    <xf numFmtId="3" fontId="25" fillId="33" borderId="10" xfId="59" applyNumberFormat="1" applyFont="1" applyFill="1" applyBorder="1" applyProtection="1">
      <alignment/>
      <protection locked="0"/>
    </xf>
    <xf numFmtId="0" fontId="26" fillId="33" borderId="10" xfId="58" applyFont="1" applyFill="1" applyBorder="1" applyAlignment="1" applyProtection="1">
      <alignment vertical="top"/>
      <protection/>
    </xf>
    <xf numFmtId="3" fontId="25" fillId="0" borderId="10" xfId="0" applyNumberFormat="1" applyFont="1" applyBorder="1" applyAlignment="1">
      <alignment/>
    </xf>
    <xf numFmtId="0" fontId="48" fillId="0" borderId="10" xfId="58" applyFont="1" applyFill="1" applyBorder="1" applyProtection="1">
      <alignment/>
      <protection/>
    </xf>
    <xf numFmtId="0" fontId="48" fillId="33" borderId="10" xfId="58" applyFont="1" applyFill="1" applyBorder="1" applyProtection="1">
      <alignment/>
      <protection/>
    </xf>
    <xf numFmtId="0" fontId="48" fillId="33" borderId="10" xfId="60" applyFont="1" applyFill="1" applyBorder="1" applyProtection="1">
      <alignment/>
      <protection/>
    </xf>
    <xf numFmtId="3" fontId="26" fillId="33" borderId="10" xfId="59" applyNumberFormat="1" applyFont="1" applyFill="1" applyBorder="1" applyAlignment="1" applyProtection="1">
      <alignment horizontal="right"/>
      <protection locked="0"/>
    </xf>
    <xf numFmtId="3" fontId="48" fillId="0" borderId="10" xfId="0" applyNumberFormat="1" applyFont="1" applyBorder="1" applyAlignment="1">
      <alignment horizontal="right"/>
    </xf>
    <xf numFmtId="0" fontId="25" fillId="0" borderId="0" xfId="58" applyFont="1" applyFill="1" applyBorder="1" applyProtection="1">
      <alignment/>
      <protection/>
    </xf>
    <xf numFmtId="0" fontId="25" fillId="0" borderId="0" xfId="0" applyFont="1" applyAlignment="1">
      <alignment/>
    </xf>
    <xf numFmtId="0" fontId="26" fillId="0" borderId="0" xfId="58" applyFont="1" applyFill="1" applyBorder="1" applyProtection="1">
      <alignment/>
      <protection/>
    </xf>
    <xf numFmtId="0" fontId="26" fillId="0" borderId="0" xfId="58" applyFont="1" applyFill="1" applyBorder="1" applyAlignment="1" applyProtection="1">
      <alignment horizontal="left" vertical="top" wrapText="1"/>
      <protection/>
    </xf>
    <xf numFmtId="0" fontId="26" fillId="0" borderId="0" xfId="58" applyFont="1" applyFill="1" applyBorder="1" applyAlignment="1" applyProtection="1">
      <alignment horizontal="left"/>
      <protection/>
    </xf>
    <xf numFmtId="0" fontId="26" fillId="0" borderId="0" xfId="58" applyFont="1" applyBorder="1" applyAlignment="1" applyProtection="1">
      <alignment horizontal="left"/>
      <protection/>
    </xf>
    <xf numFmtId="0" fontId="26" fillId="0" borderId="0" xfId="0" applyFont="1" applyBorder="1" applyAlignment="1">
      <alignment/>
    </xf>
    <xf numFmtId="3" fontId="26" fillId="0" borderId="10" xfId="42" applyNumberFormat="1" applyFont="1" applyBorder="1" applyAlignment="1">
      <alignment/>
    </xf>
    <xf numFmtId="3" fontId="25" fillId="34" borderId="10" xfId="0" applyNumberFormat="1" applyFont="1" applyFill="1" applyBorder="1" applyAlignment="1">
      <alignment/>
    </xf>
    <xf numFmtId="3" fontId="26" fillId="34" borderId="10" xfId="0" applyNumberFormat="1" applyFont="1" applyFill="1" applyBorder="1" applyAlignment="1">
      <alignment/>
    </xf>
    <xf numFmtId="3" fontId="48" fillId="33" borderId="10" xfId="59" applyNumberFormat="1" applyFont="1" applyFill="1" applyBorder="1" applyProtection="1">
      <alignment/>
      <protection locked="0"/>
    </xf>
    <xf numFmtId="0" fontId="25" fillId="33" borderId="10" xfId="58" applyFont="1" applyFill="1" applyBorder="1" applyProtection="1">
      <alignment/>
      <protection/>
    </xf>
    <xf numFmtId="3" fontId="25" fillId="0" borderId="10" xfId="42" applyNumberFormat="1" applyFont="1" applyBorder="1" applyAlignment="1">
      <alignment/>
    </xf>
    <xf numFmtId="0" fontId="25" fillId="33" borderId="10" xfId="60" applyFont="1" applyFill="1" applyBorder="1" applyProtection="1">
      <alignment/>
      <protection/>
    </xf>
    <xf numFmtId="0" fontId="24" fillId="0" borderId="0" xfId="59" applyFont="1" applyAlignment="1">
      <alignment horizontal="center" vertical="center"/>
      <protection/>
    </xf>
    <xf numFmtId="14" fontId="27" fillId="0" borderId="0" xfId="59" applyNumberFormat="1" applyFont="1" applyAlignment="1" applyProtection="1">
      <alignment horizontal="center" vertical="center"/>
      <protection locked="0"/>
    </xf>
    <xf numFmtId="0" fontId="26" fillId="0" borderId="0" xfId="59" applyFont="1" applyAlignment="1">
      <alignment horizontal="center" vertical="center"/>
      <protection/>
    </xf>
    <xf numFmtId="0" fontId="26" fillId="0" borderId="0" xfId="59" applyFont="1" applyAlignment="1">
      <alignment vertical="top"/>
      <protection/>
    </xf>
    <xf numFmtId="0" fontId="28" fillId="0" borderId="0" xfId="59" applyFont="1" applyAlignment="1" applyProtection="1">
      <alignment horizontal="right"/>
      <protection locked="0"/>
    </xf>
    <xf numFmtId="0" fontId="25" fillId="36" borderId="10" xfId="59" applyFont="1" applyFill="1" applyBorder="1">
      <alignment/>
      <protection/>
    </xf>
    <xf numFmtId="0" fontId="26" fillId="37" borderId="10" xfId="59" applyFont="1" applyFill="1" applyBorder="1">
      <alignment/>
      <protection/>
    </xf>
    <xf numFmtId="0" fontId="25" fillId="37" borderId="10" xfId="59" applyFont="1" applyFill="1" applyBorder="1">
      <alignment/>
      <protection/>
    </xf>
    <xf numFmtId="0" fontId="26" fillId="0" borderId="10" xfId="59" applyFont="1" applyBorder="1">
      <alignment/>
      <protection/>
    </xf>
    <xf numFmtId="0" fontId="26" fillId="37" borderId="10" xfId="59" applyFont="1" applyFill="1" applyBorder="1" applyAlignment="1">
      <alignment vertical="top"/>
      <protection/>
    </xf>
    <xf numFmtId="0" fontId="25" fillId="37" borderId="10" xfId="61" applyFont="1" applyFill="1" applyBorder="1">
      <alignment/>
      <protection/>
    </xf>
    <xf numFmtId="0" fontId="25" fillId="0" borderId="10" xfId="59" applyFont="1" applyBorder="1">
      <alignment/>
      <protection/>
    </xf>
    <xf numFmtId="0" fontId="26" fillId="37" borderId="10" xfId="59" applyFont="1" applyFill="1" applyBorder="1" applyAlignment="1">
      <alignment horizontal="left" indent="1"/>
      <protection/>
    </xf>
    <xf numFmtId="0" fontId="29" fillId="0" borderId="10" xfId="59" applyFont="1" applyBorder="1">
      <alignment/>
      <protection/>
    </xf>
    <xf numFmtId="0" fontId="29" fillId="37" borderId="10" xfId="59" applyFont="1" applyFill="1" applyBorder="1">
      <alignment/>
      <protection/>
    </xf>
    <xf numFmtId="0" fontId="29" fillId="37" borderId="10" xfId="61" applyFont="1" applyFill="1" applyBorder="1">
      <alignment/>
      <protection/>
    </xf>
    <xf numFmtId="0" fontId="26" fillId="0" borderId="0" xfId="59" applyFont="1" applyAlignment="1">
      <alignment horizontal="left" vertical="center" wrapText="1"/>
      <protection/>
    </xf>
    <xf numFmtId="3" fontId="26" fillId="0" borderId="10" xfId="59" applyNumberFormat="1" applyFont="1" applyBorder="1" applyAlignment="1">
      <alignment horizontal="center" vertical="center" wrapText="1"/>
      <protection/>
    </xf>
    <xf numFmtId="0" fontId="26" fillId="0" borderId="10" xfId="59" applyFont="1" applyBorder="1" applyAlignment="1">
      <alignment horizontal="center" vertical="center" wrapText="1"/>
      <protection/>
    </xf>
    <xf numFmtId="3" fontId="26" fillId="0" borderId="12" xfId="59" applyNumberFormat="1" applyFont="1" applyBorder="1" applyAlignment="1">
      <alignment horizontal="center" vertical="center" wrapText="1"/>
      <protection/>
    </xf>
    <xf numFmtId="0" fontId="26" fillId="0" borderId="12" xfId="59" applyFont="1" applyBorder="1" applyAlignment="1">
      <alignment horizontal="center" vertical="center" wrapText="1"/>
      <protection/>
    </xf>
    <xf numFmtId="0" fontId="25" fillId="38" borderId="13" xfId="58" applyFont="1" applyFill="1" applyBorder="1" applyAlignment="1" applyProtection="1">
      <alignment horizontal="center" vertical="center" wrapText="1"/>
      <protection/>
    </xf>
    <xf numFmtId="0" fontId="25" fillId="38" borderId="14" xfId="58" applyFont="1" applyFill="1" applyBorder="1" applyAlignment="1" applyProtection="1">
      <alignment horizontal="center" vertical="center" wrapText="1"/>
      <protection/>
    </xf>
    <xf numFmtId="0" fontId="25" fillId="38" borderId="13" xfId="0" applyFont="1" applyFill="1" applyBorder="1" applyAlignment="1">
      <alignment horizontal="center" vertical="center" wrapText="1"/>
    </xf>
    <xf numFmtId="0" fontId="25" fillId="38" borderId="14" xfId="0" applyFont="1" applyFill="1" applyBorder="1" applyAlignment="1">
      <alignment horizontal="center" vertical="center" wrapText="1"/>
    </xf>
    <xf numFmtId="0" fontId="25" fillId="38" borderId="13" xfId="59" applyFont="1" applyFill="1" applyBorder="1" applyAlignment="1" applyProtection="1">
      <alignment horizontal="center" vertical="center" wrapText="1"/>
      <protection/>
    </xf>
    <xf numFmtId="0" fontId="25" fillId="38" borderId="14" xfId="59" applyFont="1" applyFill="1" applyBorder="1" applyAlignment="1" applyProtection="1">
      <alignment horizontal="center" vertical="center" wrapText="1"/>
      <protection/>
    </xf>
    <xf numFmtId="0" fontId="25" fillId="38" borderId="15" xfId="58" applyFont="1" applyFill="1" applyBorder="1" applyAlignment="1" applyProtection="1">
      <alignment horizontal="center" vertical="center" wrapText="1"/>
      <protection/>
    </xf>
    <xf numFmtId="0" fontId="25" fillId="38" borderId="16" xfId="58" applyFont="1" applyFill="1" applyBorder="1" applyAlignment="1" applyProtection="1">
      <alignment horizontal="center" vertical="center" wrapText="1"/>
      <protection/>
    </xf>
    <xf numFmtId="0" fontId="25" fillId="38" borderId="17" xfId="58" applyFont="1" applyFill="1" applyBorder="1" applyAlignment="1" applyProtection="1">
      <alignment horizontal="center" vertical="center" wrapText="1"/>
      <protection/>
    </xf>
    <xf numFmtId="0" fontId="25" fillId="38" borderId="10" xfId="58" applyFont="1" applyFill="1" applyBorder="1" applyAlignment="1" applyProtection="1">
      <alignment horizontal="center" vertical="center" wrapText="1"/>
      <protection/>
    </xf>
    <xf numFmtId="3" fontId="26" fillId="33" borderId="11" xfId="59" applyNumberFormat="1" applyFont="1" applyFill="1" applyBorder="1">
      <alignment/>
      <protection/>
    </xf>
    <xf numFmtId="3" fontId="48" fillId="33" borderId="11" xfId="59" applyNumberFormat="1" applyFont="1" applyFill="1" applyBorder="1">
      <alignment/>
      <protection/>
    </xf>
    <xf numFmtId="3" fontId="26" fillId="39" borderId="10" xfId="59" applyNumberFormat="1" applyFont="1" applyFill="1" applyBorder="1" applyProtection="1">
      <alignment/>
      <protection locked="0"/>
    </xf>
    <xf numFmtId="3" fontId="26" fillId="0" borderId="11" xfId="59" applyNumberFormat="1" applyFont="1" applyBorder="1" applyProtection="1">
      <alignment/>
      <protection locked="0"/>
    </xf>
    <xf numFmtId="3" fontId="26" fillId="0" borderId="11" xfId="61" applyNumberFormat="1" applyFont="1" applyBorder="1" applyProtection="1">
      <alignment/>
      <protection locked="0"/>
    </xf>
    <xf numFmtId="3" fontId="26" fillId="0" borderId="11" xfId="59" applyNumberFormat="1" applyFont="1" applyBorder="1" applyAlignment="1" applyProtection="1">
      <alignment horizontal="right"/>
      <protection locked="0"/>
    </xf>
    <xf numFmtId="3" fontId="26" fillId="0" borderId="11" xfId="59" applyNumberFormat="1" applyFont="1" applyBorder="1">
      <alignment/>
      <protection/>
    </xf>
    <xf numFmtId="3" fontId="25" fillId="39" borderId="10" xfId="59" applyNumberFormat="1" applyFont="1" applyFill="1" applyBorder="1" applyProtection="1">
      <alignment/>
      <protection locked="0"/>
    </xf>
    <xf numFmtId="3" fontId="25" fillId="33" borderId="11" xfId="59" applyNumberFormat="1" applyFont="1" applyFill="1" applyBorder="1">
      <alignment/>
      <protection/>
    </xf>
    <xf numFmtId="3" fontId="49" fillId="33" borderId="11" xfId="59" applyNumberFormat="1" applyFont="1" applyFill="1" applyBorder="1">
      <alignment/>
      <protection/>
    </xf>
    <xf numFmtId="3" fontId="25" fillId="0" borderId="11" xfId="59" applyNumberFormat="1" applyFont="1" applyBorder="1" applyProtection="1">
      <alignment/>
      <protection locked="0"/>
    </xf>
    <xf numFmtId="3" fontId="25" fillId="33" borderId="11" xfId="59" applyNumberFormat="1" applyFont="1" applyFill="1" applyBorder="1" applyProtection="1">
      <alignment/>
      <protection locked="0"/>
    </xf>
    <xf numFmtId="3" fontId="25" fillId="0" borderId="11" xfId="61" applyNumberFormat="1" applyFont="1" applyBorder="1">
      <alignment/>
      <protection/>
    </xf>
    <xf numFmtId="3" fontId="25" fillId="0" borderId="10" xfId="59" applyNumberFormat="1" applyFont="1" applyBorder="1" applyAlignment="1">
      <alignment horizontal="right"/>
      <protection/>
    </xf>
    <xf numFmtId="3" fontId="25" fillId="0" borderId="11" xfId="59" applyNumberFormat="1" applyFont="1" applyBorder="1">
      <alignment/>
      <protection/>
    </xf>
    <xf numFmtId="3" fontId="26" fillId="35" borderId="10" xfId="59" applyNumberFormat="1" applyFont="1" applyFill="1" applyBorder="1" applyAlignment="1">
      <alignment horizontal="right"/>
      <protection/>
    </xf>
    <xf numFmtId="3" fontId="25" fillId="34" borderId="10" xfId="59" applyNumberFormat="1" applyFont="1" applyFill="1" applyBorder="1">
      <alignment/>
      <protection/>
    </xf>
    <xf numFmtId="3" fontId="26" fillId="34" borderId="10" xfId="59" applyNumberFormat="1" applyFont="1" applyFill="1" applyBorder="1" applyAlignment="1">
      <alignment horizontal="right"/>
      <protection/>
    </xf>
    <xf numFmtId="3" fontId="26" fillId="33" borderId="10" xfId="59" applyNumberFormat="1" applyFont="1" applyFill="1" applyBorder="1">
      <alignment/>
      <protection/>
    </xf>
    <xf numFmtId="3" fontId="48" fillId="33" borderId="10" xfId="59" applyNumberFormat="1" applyFont="1" applyFill="1" applyBorder="1">
      <alignment/>
      <protection/>
    </xf>
    <xf numFmtId="3" fontId="26" fillId="0" borderId="10" xfId="59" applyNumberFormat="1" applyFont="1" applyBorder="1" applyProtection="1">
      <alignment/>
      <protection locked="0"/>
    </xf>
    <xf numFmtId="3" fontId="26" fillId="0" borderId="10" xfId="61" applyNumberFormat="1" applyFont="1" applyBorder="1" applyProtection="1">
      <alignment/>
      <protection locked="0"/>
    </xf>
    <xf numFmtId="3" fontId="26" fillId="0" borderId="10" xfId="59" applyNumberFormat="1" applyFont="1" applyBorder="1" applyAlignment="1" applyProtection="1">
      <alignment horizontal="right"/>
      <protection locked="0"/>
    </xf>
    <xf numFmtId="3" fontId="26" fillId="0" borderId="10" xfId="59" applyNumberFormat="1" applyFont="1" applyBorder="1">
      <alignment/>
      <protection/>
    </xf>
    <xf numFmtId="3" fontId="26" fillId="0" borderId="10" xfId="61" applyNumberFormat="1" applyFont="1" applyBorder="1" applyAlignment="1">
      <alignment horizontal="right"/>
      <protection/>
    </xf>
    <xf numFmtId="3" fontId="25" fillId="33" borderId="10" xfId="59" applyNumberFormat="1" applyFont="1" applyFill="1" applyBorder="1">
      <alignment/>
      <protection/>
    </xf>
    <xf numFmtId="3" fontId="49" fillId="33" borderId="10" xfId="59" applyNumberFormat="1" applyFont="1" applyFill="1" applyBorder="1">
      <alignment/>
      <protection/>
    </xf>
    <xf numFmtId="3" fontId="25" fillId="0" borderId="10" xfId="59" applyNumberFormat="1" applyFont="1" applyBorder="1" applyProtection="1">
      <alignment/>
      <protection locked="0"/>
    </xf>
    <xf numFmtId="3" fontId="25" fillId="0" borderId="10" xfId="61" applyNumberFormat="1" applyFont="1" applyBorder="1">
      <alignment/>
      <protection/>
    </xf>
    <xf numFmtId="3" fontId="25" fillId="35" borderId="10" xfId="59" applyNumberFormat="1" applyFont="1" applyFill="1" applyBorder="1" applyAlignment="1">
      <alignment horizontal="right"/>
      <protection/>
    </xf>
    <xf numFmtId="3" fontId="25" fillId="0" borderId="10" xfId="59" applyNumberFormat="1" applyFont="1" applyBorder="1">
      <alignment/>
      <protection/>
    </xf>
    <xf numFmtId="3" fontId="48" fillId="0" borderId="10" xfId="59" applyNumberFormat="1" applyFont="1" applyBorder="1">
      <alignment/>
      <protection/>
    </xf>
    <xf numFmtId="3" fontId="49" fillId="0" borderId="10" xfId="59" applyNumberFormat="1" applyFont="1" applyBorder="1">
      <alignment/>
      <protection/>
    </xf>
    <xf numFmtId="3" fontId="26" fillId="0" borderId="10" xfId="59" applyNumberFormat="1" applyFont="1" applyBorder="1" applyAlignment="1">
      <alignment vertical="top"/>
      <protection/>
    </xf>
    <xf numFmtId="3" fontId="48" fillId="0" borderId="10" xfId="59" applyNumberFormat="1" applyFont="1" applyBorder="1" applyAlignment="1">
      <alignment vertical="top"/>
      <protection/>
    </xf>
    <xf numFmtId="3" fontId="48" fillId="0" borderId="10" xfId="61" applyNumberFormat="1" applyFont="1" applyBorder="1">
      <alignment/>
      <protection/>
    </xf>
    <xf numFmtId="3" fontId="48" fillId="0" borderId="10" xfId="59" applyNumberFormat="1" applyFont="1" applyBorder="1" applyProtection="1">
      <alignment/>
      <protection locked="0"/>
    </xf>
    <xf numFmtId="3" fontId="26" fillId="33" borderId="10" xfId="61" applyNumberFormat="1" applyFont="1" applyFill="1" applyBorder="1">
      <alignment/>
      <protection/>
    </xf>
    <xf numFmtId="3" fontId="26" fillId="0" borderId="10" xfId="61" applyNumberFormat="1" applyFont="1" applyBorder="1">
      <alignment/>
      <protection/>
    </xf>
    <xf numFmtId="3" fontId="48" fillId="0" borderId="10" xfId="61" applyNumberFormat="1" applyFont="1" applyBorder="1" applyProtection="1">
      <alignment/>
      <protection locked="0"/>
    </xf>
    <xf numFmtId="3" fontId="25" fillId="40" borderId="10" xfId="59" applyNumberFormat="1" applyFont="1" applyFill="1" applyBorder="1" applyAlignment="1">
      <alignment horizontal="right"/>
      <protection/>
    </xf>
    <xf numFmtId="3" fontId="49" fillId="0" borderId="10" xfId="59" applyNumberFormat="1" applyFont="1" applyBorder="1" applyAlignment="1">
      <alignment horizontal="right"/>
      <protection/>
    </xf>
    <xf numFmtId="3" fontId="25" fillId="33" borderId="10" xfId="59" applyNumberFormat="1" applyFont="1" applyFill="1" applyBorder="1" applyAlignment="1">
      <alignment horizontal="right"/>
      <protection/>
    </xf>
    <xf numFmtId="3" fontId="25" fillId="39" borderId="10" xfId="59" applyNumberFormat="1" applyFont="1" applyFill="1" applyBorder="1">
      <alignment/>
      <protection/>
    </xf>
    <xf numFmtId="3" fontId="25" fillId="0" borderId="10" xfId="59" applyNumberFormat="1" applyFont="1" applyBorder="1" applyAlignment="1" applyProtection="1">
      <alignment horizontal="right"/>
      <protection locked="0"/>
    </xf>
    <xf numFmtId="3" fontId="25" fillId="34" borderId="10" xfId="59" applyNumberFormat="1" applyFont="1" applyFill="1" applyBorder="1" applyAlignment="1">
      <alignment horizontal="right"/>
      <protection/>
    </xf>
    <xf numFmtId="3" fontId="26" fillId="0" borderId="10" xfId="59" applyNumberFormat="1" applyFont="1" applyBorder="1" applyAlignment="1">
      <alignment horizontal="right"/>
      <protection/>
    </xf>
    <xf numFmtId="3" fontId="26" fillId="35" borderId="10" xfId="66" applyNumberFormat="1" applyFont="1" applyFill="1" applyBorder="1" applyAlignment="1" applyProtection="1">
      <alignment horizontal="right"/>
      <protection/>
    </xf>
    <xf numFmtId="3" fontId="26" fillId="33" borderId="10" xfId="44" applyNumberFormat="1" applyFont="1" applyFill="1" applyBorder="1" applyAlignment="1" applyProtection="1">
      <alignment/>
      <protection/>
    </xf>
    <xf numFmtId="3" fontId="25" fillId="33" borderId="10" xfId="44" applyNumberFormat="1" applyFont="1" applyFill="1" applyBorder="1" applyAlignment="1" applyProtection="1">
      <alignment/>
      <protection/>
    </xf>
    <xf numFmtId="3" fontId="25" fillId="35" borderId="10" xfId="66" applyNumberFormat="1" applyFont="1" applyFill="1" applyBorder="1" applyAlignment="1" applyProtection="1">
      <alignment horizontal="right"/>
      <protection/>
    </xf>
    <xf numFmtId="3" fontId="26" fillId="33" borderId="10" xfId="44" applyNumberFormat="1" applyFont="1" applyFill="1" applyBorder="1" applyAlignment="1" applyProtection="1">
      <alignment vertical="top"/>
      <protection/>
    </xf>
    <xf numFmtId="3" fontId="25" fillId="34" borderId="10" xfId="66" applyNumberFormat="1" applyFont="1" applyFill="1" applyBorder="1" applyAlignment="1" applyProtection="1">
      <alignment horizontal="right"/>
      <protection/>
    </xf>
    <xf numFmtId="3" fontId="26" fillId="0" borderId="10" xfId="44" applyNumberFormat="1" applyFont="1" applyFill="1" applyBorder="1" applyAlignment="1" applyProtection="1">
      <alignment/>
      <protection/>
    </xf>
    <xf numFmtId="3" fontId="25" fillId="34" borderId="10" xfId="44" applyNumberFormat="1" applyFont="1" applyFill="1" applyBorder="1" applyAlignment="1" applyProtection="1">
      <alignmen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formos ketv_" xfId="58"/>
    <cellStyle name="Normal_formos ketv_ 2" xfId="59"/>
    <cellStyle name="Normal_Snoro" xfId="60"/>
    <cellStyle name="Normal_Snoro 2"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A165"/>
  <sheetViews>
    <sheetView zoomScale="40" zoomScaleNormal="40" zoomScalePageLayoutView="0" workbookViewId="0" topLeftCell="A53">
      <pane xSplit="1" topLeftCell="B1" activePane="topRight" state="frozen"/>
      <selection pane="topLeft" activeCell="A5" sqref="A5"/>
      <selection pane="topRight" activeCell="B11" sqref="B11:AW89"/>
    </sheetView>
  </sheetViews>
  <sheetFormatPr defaultColWidth="9.125" defaultRowHeight="12.75"/>
  <cols>
    <col min="1" max="1" width="52.00390625" style="9" customWidth="1"/>
    <col min="2" max="14" width="13.75390625" style="9" customWidth="1"/>
    <col min="15" max="15" width="16.125" style="9" customWidth="1"/>
    <col min="16" max="16" width="18.50390625" style="9" customWidth="1"/>
    <col min="17" max="17" width="18.00390625" style="9" customWidth="1"/>
    <col min="18" max="18" width="16.125" style="9" customWidth="1"/>
    <col min="19" max="39" width="13.75390625" style="9" customWidth="1"/>
    <col min="40" max="41" width="13.75390625" style="10" customWidth="1"/>
    <col min="42" max="48" width="13.75390625" style="9" customWidth="1"/>
    <col min="49" max="49" width="12.125" style="9" bestFit="1" customWidth="1"/>
    <col min="50" max="50" width="19.625" style="9" customWidth="1"/>
    <col min="51" max="51" width="16.875" style="9" customWidth="1"/>
    <col min="52" max="52" width="19.875" style="9" customWidth="1"/>
    <col min="53" max="53" width="17.625" style="9" customWidth="1"/>
    <col min="54" max="54" width="7.25390625" style="1" customWidth="1"/>
    <col min="55" max="55" width="6.25390625" style="1" customWidth="1"/>
    <col min="56" max="56" width="6.875" style="1" customWidth="1"/>
    <col min="57" max="16384" width="9.125" style="1" customWidth="1"/>
  </cols>
  <sheetData>
    <row r="1" spans="1:6" ht="21">
      <c r="A1" s="5" t="s">
        <v>48</v>
      </c>
      <c r="B1" s="5"/>
      <c r="C1" s="6"/>
      <c r="D1" s="7"/>
      <c r="E1" s="7"/>
      <c r="F1" s="8"/>
    </row>
    <row r="2" spans="1:6" ht="15">
      <c r="A2" s="11" t="s">
        <v>90</v>
      </c>
      <c r="B2" s="11"/>
      <c r="C2" s="7"/>
      <c r="D2" s="12"/>
      <c r="E2" s="12"/>
      <c r="F2" s="8"/>
    </row>
    <row r="3" spans="1:6" ht="15">
      <c r="A3" s="13" t="s">
        <v>0</v>
      </c>
      <c r="B3" s="13"/>
      <c r="C3" s="12"/>
      <c r="D3" s="8"/>
      <c r="E3" s="8"/>
      <c r="F3" s="8"/>
    </row>
    <row r="4" spans="1:6" ht="15">
      <c r="A4" s="14"/>
      <c r="B4" s="14"/>
      <c r="C4" s="15"/>
      <c r="D4" s="8"/>
      <c r="E4" s="8"/>
      <c r="F4" s="8"/>
    </row>
    <row r="5" spans="1:6" ht="20.25" customHeight="1">
      <c r="A5" s="16" t="s">
        <v>85</v>
      </c>
      <c r="B5" s="16"/>
      <c r="C5" s="17"/>
      <c r="D5" s="17"/>
      <c r="E5" s="17"/>
      <c r="F5" s="18"/>
    </row>
    <row r="6" spans="1:6" ht="15">
      <c r="A6" s="12"/>
      <c r="B6" s="12"/>
      <c r="C6" s="12"/>
      <c r="D6" s="12"/>
      <c r="E6" s="12"/>
      <c r="F6" s="12"/>
    </row>
    <row r="7" spans="1:6" ht="15.75" thickBot="1">
      <c r="A7" s="19"/>
      <c r="B7" s="19"/>
      <c r="C7" s="19"/>
      <c r="D7" s="20"/>
      <c r="E7" s="20"/>
      <c r="F7" s="8"/>
    </row>
    <row r="8" spans="1:53" ht="81.75" customHeight="1" thickBot="1">
      <c r="A8" s="21"/>
      <c r="B8" s="78" t="s">
        <v>1</v>
      </c>
      <c r="C8" s="79"/>
      <c r="D8" s="79"/>
      <c r="E8" s="79"/>
      <c r="F8" s="80" t="s">
        <v>77</v>
      </c>
      <c r="G8" s="81"/>
      <c r="H8" s="81"/>
      <c r="I8" s="81"/>
      <c r="J8" s="78" t="s">
        <v>47</v>
      </c>
      <c r="K8" s="79"/>
      <c r="L8" s="79"/>
      <c r="M8" s="79"/>
      <c r="N8" s="78" t="s">
        <v>75</v>
      </c>
      <c r="O8" s="79"/>
      <c r="P8" s="79"/>
      <c r="Q8" s="79"/>
      <c r="R8" s="78" t="s">
        <v>86</v>
      </c>
      <c r="S8" s="79"/>
      <c r="T8" s="79"/>
      <c r="U8" s="79"/>
      <c r="V8" s="78" t="s">
        <v>89</v>
      </c>
      <c r="W8" s="79"/>
      <c r="X8" s="79"/>
      <c r="Y8" s="79"/>
      <c r="Z8" s="82" t="s">
        <v>3</v>
      </c>
      <c r="AA8" s="83"/>
      <c r="AB8" s="83"/>
      <c r="AC8" s="83"/>
      <c r="AD8" s="84" t="s">
        <v>88</v>
      </c>
      <c r="AE8" s="85"/>
      <c r="AF8" s="85"/>
      <c r="AG8" s="86"/>
      <c r="AH8" s="79" t="s">
        <v>2</v>
      </c>
      <c r="AI8" s="79"/>
      <c r="AJ8" s="79"/>
      <c r="AK8" s="79"/>
      <c r="AL8" s="78" t="s">
        <v>76</v>
      </c>
      <c r="AM8" s="79"/>
      <c r="AN8" s="79"/>
      <c r="AO8" s="79"/>
      <c r="AP8" s="78" t="s">
        <v>87</v>
      </c>
      <c r="AQ8" s="79"/>
      <c r="AR8" s="79"/>
      <c r="AS8" s="79"/>
      <c r="AT8" s="78" t="s">
        <v>80</v>
      </c>
      <c r="AU8" s="79"/>
      <c r="AV8" s="79"/>
      <c r="AW8" s="79"/>
      <c r="AX8" s="78" t="s">
        <v>79</v>
      </c>
      <c r="AY8" s="79"/>
      <c r="AZ8" s="79"/>
      <c r="BA8" s="79"/>
    </row>
    <row r="9" spans="1:53" ht="98.25" customHeight="1">
      <c r="A9" s="22"/>
      <c r="B9" s="23" t="s">
        <v>84</v>
      </c>
      <c r="C9" s="24" t="s">
        <v>49</v>
      </c>
      <c r="D9" s="24" t="s">
        <v>50</v>
      </c>
      <c r="E9" s="24" t="s">
        <v>51</v>
      </c>
      <c r="F9" s="23" t="s">
        <v>84</v>
      </c>
      <c r="G9" s="24" t="s">
        <v>49</v>
      </c>
      <c r="H9" s="24" t="s">
        <v>50</v>
      </c>
      <c r="I9" s="24" t="s">
        <v>51</v>
      </c>
      <c r="J9" s="23" t="s">
        <v>84</v>
      </c>
      <c r="K9" s="24" t="s">
        <v>49</v>
      </c>
      <c r="L9" s="24" t="s">
        <v>50</v>
      </c>
      <c r="M9" s="24" t="s">
        <v>51</v>
      </c>
      <c r="N9" s="23" t="s">
        <v>84</v>
      </c>
      <c r="O9" s="24" t="s">
        <v>49</v>
      </c>
      <c r="P9" s="24" t="s">
        <v>50</v>
      </c>
      <c r="Q9" s="24" t="s">
        <v>51</v>
      </c>
      <c r="R9" s="23" t="s">
        <v>84</v>
      </c>
      <c r="S9" s="24" t="s">
        <v>49</v>
      </c>
      <c r="T9" s="24" t="s">
        <v>50</v>
      </c>
      <c r="U9" s="24" t="s">
        <v>51</v>
      </c>
      <c r="V9" s="23" t="s">
        <v>84</v>
      </c>
      <c r="W9" s="24" t="s">
        <v>49</v>
      </c>
      <c r="X9" s="24" t="s">
        <v>50</v>
      </c>
      <c r="Y9" s="24" t="s">
        <v>51</v>
      </c>
      <c r="Z9" s="23" t="s">
        <v>84</v>
      </c>
      <c r="AA9" s="24" t="s">
        <v>49</v>
      </c>
      <c r="AB9" s="24" t="s">
        <v>50</v>
      </c>
      <c r="AC9" s="24" t="s">
        <v>51</v>
      </c>
      <c r="AD9" s="23" t="s">
        <v>84</v>
      </c>
      <c r="AE9" s="24" t="s">
        <v>49</v>
      </c>
      <c r="AF9" s="24" t="s">
        <v>50</v>
      </c>
      <c r="AG9" s="24" t="s">
        <v>51</v>
      </c>
      <c r="AH9" s="23" t="s">
        <v>84</v>
      </c>
      <c r="AI9" s="24" t="s">
        <v>49</v>
      </c>
      <c r="AJ9" s="24" t="s">
        <v>50</v>
      </c>
      <c r="AK9" s="24" t="s">
        <v>51</v>
      </c>
      <c r="AL9" s="23" t="s">
        <v>84</v>
      </c>
      <c r="AM9" s="24" t="s">
        <v>49</v>
      </c>
      <c r="AN9" s="24" t="s">
        <v>50</v>
      </c>
      <c r="AO9" s="24" t="s">
        <v>51</v>
      </c>
      <c r="AP9" s="23" t="s">
        <v>84</v>
      </c>
      <c r="AQ9" s="24" t="s">
        <v>49</v>
      </c>
      <c r="AR9" s="24" t="s">
        <v>50</v>
      </c>
      <c r="AS9" s="24" t="s">
        <v>51</v>
      </c>
      <c r="AT9" s="23" t="s">
        <v>84</v>
      </c>
      <c r="AU9" s="24" t="s">
        <v>49</v>
      </c>
      <c r="AV9" s="24" t="s">
        <v>50</v>
      </c>
      <c r="AW9" s="24" t="s">
        <v>51</v>
      </c>
      <c r="AX9" s="23" t="s">
        <v>84</v>
      </c>
      <c r="AY9" s="24" t="s">
        <v>49</v>
      </c>
      <c r="AZ9" s="24" t="s">
        <v>50</v>
      </c>
      <c r="BA9" s="24" t="s">
        <v>51</v>
      </c>
    </row>
    <row r="10" spans="1:53" s="2" customFormat="1" ht="15">
      <c r="A10" s="25" t="s">
        <v>4</v>
      </c>
      <c r="B10" s="26"/>
      <c r="C10" s="26"/>
      <c r="D10" s="26"/>
      <c r="E10" s="26"/>
      <c r="F10" s="26"/>
      <c r="G10" s="26"/>
      <c r="H10" s="26"/>
      <c r="I10" s="26"/>
      <c r="J10" s="26"/>
      <c r="K10" s="26"/>
      <c r="L10" s="26"/>
      <c r="M10" s="26"/>
      <c r="N10" s="26"/>
      <c r="O10" s="26"/>
      <c r="P10" s="26"/>
      <c r="Q10" s="26"/>
      <c r="R10" s="26"/>
      <c r="S10" s="26"/>
      <c r="T10" s="26"/>
      <c r="U10" s="26"/>
      <c r="V10" s="26"/>
      <c r="W10" s="26"/>
      <c r="X10" s="26"/>
      <c r="Y10" s="26"/>
      <c r="Z10" s="27"/>
      <c r="AA10" s="27"/>
      <c r="AB10" s="27"/>
      <c r="AC10" s="27"/>
      <c r="AD10" s="27"/>
      <c r="AE10" s="27"/>
      <c r="AF10" s="27"/>
      <c r="AG10" s="27"/>
      <c r="AH10" s="28"/>
      <c r="AI10" s="26"/>
      <c r="AJ10" s="26"/>
      <c r="AK10" s="26"/>
      <c r="AL10" s="26"/>
      <c r="AM10" s="26"/>
      <c r="AN10" s="26"/>
      <c r="AO10" s="26"/>
      <c r="AP10" s="26"/>
      <c r="AQ10" s="26"/>
      <c r="AR10" s="26"/>
      <c r="AS10" s="26"/>
      <c r="AT10" s="29"/>
      <c r="AU10" s="30"/>
      <c r="AV10" s="30"/>
      <c r="AW10" s="30"/>
      <c r="AX10" s="26"/>
      <c r="AY10" s="26"/>
      <c r="AZ10" s="26"/>
      <c r="BA10" s="26"/>
    </row>
    <row r="11" spans="1:53" ht="15">
      <c r="A11" s="31" t="s">
        <v>5</v>
      </c>
      <c r="B11" s="32">
        <v>137861</v>
      </c>
      <c r="C11" s="32">
        <v>1942</v>
      </c>
      <c r="D11" s="32">
        <v>142852</v>
      </c>
      <c r="E11" s="32">
        <v>122457</v>
      </c>
      <c r="F11" s="32">
        <v>147899.5</v>
      </c>
      <c r="G11" s="32">
        <v>3174</v>
      </c>
      <c r="H11" s="32">
        <v>101783.5</v>
      </c>
      <c r="I11" s="32">
        <v>79619.9</v>
      </c>
      <c r="J11" s="88">
        <v>383934.0693600014</v>
      </c>
      <c r="K11" s="33">
        <v>7281</v>
      </c>
      <c r="L11" s="33">
        <v>283692.33725660224</v>
      </c>
      <c r="M11" s="33">
        <v>223704.1800100023</v>
      </c>
      <c r="N11" s="89">
        <v>52790</v>
      </c>
      <c r="O11" s="33">
        <v>1366</v>
      </c>
      <c r="P11" s="33">
        <v>48784</v>
      </c>
      <c r="Q11" s="33">
        <v>36094</v>
      </c>
      <c r="R11" s="90">
        <v>418996.33058999956</v>
      </c>
      <c r="S11" s="90">
        <v>7490</v>
      </c>
      <c r="T11" s="90">
        <v>315536.44500000076</v>
      </c>
      <c r="U11" s="90">
        <v>253503.9562599971</v>
      </c>
      <c r="V11" s="88">
        <v>164755.89187</v>
      </c>
      <c r="W11" s="91">
        <v>2160</v>
      </c>
      <c r="X11" s="91">
        <v>141035</v>
      </c>
      <c r="Y11" s="91">
        <v>120837</v>
      </c>
      <c r="Z11" s="33">
        <v>370008.35954999726</v>
      </c>
      <c r="AA11" s="33">
        <v>3882</v>
      </c>
      <c r="AB11" s="33">
        <v>165426.71450000003</v>
      </c>
      <c r="AC11" s="33">
        <v>129418.77547999957</v>
      </c>
      <c r="AD11" s="92">
        <v>47371.6</v>
      </c>
      <c r="AE11" s="93">
        <v>2274</v>
      </c>
      <c r="AF11" s="93">
        <v>53948.3</v>
      </c>
      <c r="AG11" s="93">
        <v>36610.1</v>
      </c>
      <c r="AH11" s="92">
        <v>19331</v>
      </c>
      <c r="AI11" s="93">
        <v>0</v>
      </c>
      <c r="AJ11" s="93">
        <v>0</v>
      </c>
      <c r="AK11" s="93">
        <v>0</v>
      </c>
      <c r="AL11" s="32">
        <v>93926.3080599999</v>
      </c>
      <c r="AM11" s="32">
        <v>2055</v>
      </c>
      <c r="AN11" s="32">
        <v>69287.02815000011</v>
      </c>
      <c r="AO11" s="32">
        <v>65537.0945499997</v>
      </c>
      <c r="AP11" s="32">
        <v>38740.8182999981</v>
      </c>
      <c r="AQ11" s="32">
        <v>118158</v>
      </c>
      <c r="AR11" s="32">
        <v>53408.334469987</v>
      </c>
      <c r="AS11" s="32">
        <v>53381.893129987</v>
      </c>
      <c r="AT11" s="94">
        <v>10588</v>
      </c>
      <c r="AU11" s="91">
        <v>135</v>
      </c>
      <c r="AV11" s="91">
        <v>3793</v>
      </c>
      <c r="AW11" s="91">
        <v>2734</v>
      </c>
      <c r="AX11" s="50">
        <f>SUM(B11,F11,J11,N11,R11,V11,Z11,AD11,AH11,AL11,AP11,AT11,)</f>
        <v>1886202.8777299963</v>
      </c>
      <c r="AY11" s="50">
        <f>SUM(C11,G11,K11,O11,S11,W11,AA11,AE11,AI11,AM11,AQ11,AU11,)</f>
        <v>149917</v>
      </c>
      <c r="AZ11" s="50">
        <f>SUM(D11,H11,L11,P11,T11,X11,AB11,AF11,AJ11,AN11,AR11,AV11,)</f>
        <v>1379546.6593765903</v>
      </c>
      <c r="BA11" s="50">
        <f>SUM(E11,I11,M11,Q11,U11,Y11,AC11,AG11,AK11,AO11,AS11,AW11,)</f>
        <v>1123897.8994299856</v>
      </c>
    </row>
    <row r="12" spans="1:53" ht="15">
      <c r="A12" s="31" t="s">
        <v>6</v>
      </c>
      <c r="B12" s="32">
        <v>11245</v>
      </c>
      <c r="C12" s="32">
        <v>200</v>
      </c>
      <c r="D12" s="32">
        <v>3906</v>
      </c>
      <c r="E12" s="32">
        <v>3906</v>
      </c>
      <c r="F12" s="32">
        <v>18127.3</v>
      </c>
      <c r="G12" s="32">
        <v>753</v>
      </c>
      <c r="H12" s="32">
        <v>13669.5</v>
      </c>
      <c r="I12" s="32">
        <v>13669.5</v>
      </c>
      <c r="J12" s="88">
        <v>56494.10941</v>
      </c>
      <c r="K12" s="33">
        <v>1350</v>
      </c>
      <c r="L12" s="33">
        <v>46223.65652000003</v>
      </c>
      <c r="M12" s="33">
        <v>44965.64226000004</v>
      </c>
      <c r="N12" s="89"/>
      <c r="O12" s="33"/>
      <c r="P12" s="33"/>
      <c r="Q12" s="33"/>
      <c r="R12" s="90">
        <v>73147.2677700001</v>
      </c>
      <c r="S12" s="90">
        <v>1929</v>
      </c>
      <c r="T12" s="90">
        <v>36591.572439999974</v>
      </c>
      <c r="U12" s="90">
        <v>36591.572439999974</v>
      </c>
      <c r="V12" s="88">
        <v>3444.592</v>
      </c>
      <c r="W12" s="91">
        <v>73</v>
      </c>
      <c r="X12" s="91">
        <v>3383.18146</v>
      </c>
      <c r="Y12" s="91">
        <v>3213.18146</v>
      </c>
      <c r="Z12" s="33">
        <v>50038.97816000006</v>
      </c>
      <c r="AA12" s="33">
        <v>1128</v>
      </c>
      <c r="AB12" s="33">
        <v>28684.725730000024</v>
      </c>
      <c r="AC12" s="33">
        <v>26074.83314000008</v>
      </c>
      <c r="AD12" s="92">
        <v>979.9</v>
      </c>
      <c r="AE12" s="93">
        <v>65</v>
      </c>
      <c r="AF12" s="93">
        <v>2230.4</v>
      </c>
      <c r="AG12" s="93">
        <v>1843.3</v>
      </c>
      <c r="AH12" s="92">
        <v>2692</v>
      </c>
      <c r="AI12" s="93">
        <v>0</v>
      </c>
      <c r="AJ12" s="93">
        <v>0</v>
      </c>
      <c r="AK12" s="93">
        <v>0</v>
      </c>
      <c r="AL12" s="32">
        <v>7683.8262500000055</v>
      </c>
      <c r="AM12" s="32">
        <v>88</v>
      </c>
      <c r="AN12" s="32">
        <v>4995.188859999998</v>
      </c>
      <c r="AO12" s="32">
        <v>4690.013939999999</v>
      </c>
      <c r="AP12" s="32">
        <v>0</v>
      </c>
      <c r="AQ12" s="32">
        <v>0</v>
      </c>
      <c r="AR12" s="32">
        <v>0</v>
      </c>
      <c r="AS12" s="32">
        <v>0</v>
      </c>
      <c r="AT12" s="94">
        <v>0</v>
      </c>
      <c r="AU12" s="94">
        <v>0</v>
      </c>
      <c r="AV12" s="94">
        <v>0</v>
      </c>
      <c r="AW12" s="94">
        <v>0</v>
      </c>
      <c r="AX12" s="50">
        <f aca="true" t="shared" si="0" ref="AX12:AX18">SUM(B12,F12,J12,N12,R12,V12,Z12,AD12,AH12,AL12,AP12,AT12,)</f>
        <v>223852.97359000015</v>
      </c>
      <c r="AY12" s="50">
        <f aca="true" t="shared" si="1" ref="AY12:AY18">SUM(C12,G12,K12,O12,S12,W12,AA12,AE12,AI12,AM12,AQ12,AU12,)</f>
        <v>5586</v>
      </c>
      <c r="AZ12" s="50">
        <f aca="true" t="shared" si="2" ref="AZ12:AZ18">SUM(D12,H12,L12,P12,T12,X12,AB12,AF12,AJ12,AN12,AR12,AV12,)</f>
        <v>139684.22501000002</v>
      </c>
      <c r="BA12" s="50">
        <f aca="true" t="shared" si="3" ref="BA12:BA18">SUM(E12,I12,M12,Q12,U12,Y12,AC12,AG12,AK12,AO12,AS12,AW12,)</f>
        <v>134954.0432400001</v>
      </c>
    </row>
    <row r="13" spans="1:53" s="2" customFormat="1" ht="15">
      <c r="A13" s="54" t="s">
        <v>7</v>
      </c>
      <c r="B13" s="95">
        <v>149106</v>
      </c>
      <c r="C13" s="95">
        <v>2142</v>
      </c>
      <c r="D13" s="95">
        <v>146758</v>
      </c>
      <c r="E13" s="95">
        <v>126363</v>
      </c>
      <c r="F13" s="95">
        <v>166026.8</v>
      </c>
      <c r="G13" s="95">
        <v>3927</v>
      </c>
      <c r="H13" s="95">
        <v>115453</v>
      </c>
      <c r="I13" s="95">
        <v>93289.4</v>
      </c>
      <c r="J13" s="96">
        <f aca="true" t="shared" si="4" ref="J13:Q13">SUM(J11:J12)</f>
        <v>440428.1787700014</v>
      </c>
      <c r="K13" s="96">
        <f t="shared" si="4"/>
        <v>8631</v>
      </c>
      <c r="L13" s="96">
        <f t="shared" si="4"/>
        <v>329915.99377660226</v>
      </c>
      <c r="M13" s="96">
        <f t="shared" si="4"/>
        <v>268669.82227000233</v>
      </c>
      <c r="N13" s="97">
        <f t="shared" si="4"/>
        <v>52790</v>
      </c>
      <c r="O13" s="96">
        <f t="shared" si="4"/>
        <v>1366</v>
      </c>
      <c r="P13" s="96">
        <f t="shared" si="4"/>
        <v>48784</v>
      </c>
      <c r="Q13" s="96">
        <f t="shared" si="4"/>
        <v>36094</v>
      </c>
      <c r="R13" s="95">
        <v>492143.59835999965</v>
      </c>
      <c r="S13" s="95">
        <v>9419</v>
      </c>
      <c r="T13" s="95">
        <v>352128.0174400007</v>
      </c>
      <c r="U13" s="95">
        <v>290095.52869999706</v>
      </c>
      <c r="V13" s="96">
        <v>168200.48387</v>
      </c>
      <c r="W13" s="98">
        <v>2233</v>
      </c>
      <c r="X13" s="98">
        <v>144418.18146</v>
      </c>
      <c r="Y13" s="98">
        <v>124050.18145999999</v>
      </c>
      <c r="Z13" s="99">
        <v>420047.3377099973</v>
      </c>
      <c r="AA13" s="99">
        <v>5010</v>
      </c>
      <c r="AB13" s="99">
        <v>194111.44022999986</v>
      </c>
      <c r="AC13" s="99">
        <v>155493.60861999964</v>
      </c>
      <c r="AD13" s="100">
        <v>48351.6</v>
      </c>
      <c r="AE13" s="101">
        <v>2339</v>
      </c>
      <c r="AF13" s="101">
        <v>56178.7</v>
      </c>
      <c r="AG13" s="101">
        <v>38453.4</v>
      </c>
      <c r="AH13" s="100">
        <v>22023</v>
      </c>
      <c r="AI13" s="101">
        <v>0</v>
      </c>
      <c r="AJ13" s="101">
        <v>0</v>
      </c>
      <c r="AK13" s="101">
        <v>0</v>
      </c>
      <c r="AL13" s="95">
        <v>101610.1343099999</v>
      </c>
      <c r="AM13" s="95">
        <v>2143</v>
      </c>
      <c r="AN13" s="95">
        <v>74282.21701000011</v>
      </c>
      <c r="AO13" s="95">
        <v>70227.10848999971</v>
      </c>
      <c r="AP13" s="95">
        <v>38740.8182999981</v>
      </c>
      <c r="AQ13" s="95">
        <v>118158</v>
      </c>
      <c r="AR13" s="95">
        <v>53408.334469987</v>
      </c>
      <c r="AS13" s="95">
        <v>53381.893129987</v>
      </c>
      <c r="AT13" s="102">
        <v>10588</v>
      </c>
      <c r="AU13" s="102">
        <v>135</v>
      </c>
      <c r="AV13" s="102">
        <v>3793</v>
      </c>
      <c r="AW13" s="102">
        <v>2734</v>
      </c>
      <c r="AX13" s="55">
        <f t="shared" si="0"/>
        <v>2110055.9513199967</v>
      </c>
      <c r="AY13" s="55">
        <f t="shared" si="1"/>
        <v>155503</v>
      </c>
      <c r="AZ13" s="55">
        <f t="shared" si="2"/>
        <v>1519230.8843865898</v>
      </c>
      <c r="BA13" s="55">
        <f t="shared" si="3"/>
        <v>1258851.9426699858</v>
      </c>
    </row>
    <row r="14" spans="1:53" s="2" customFormat="1" ht="15">
      <c r="A14" s="25" t="s">
        <v>8</v>
      </c>
      <c r="B14" s="51"/>
      <c r="C14" s="51"/>
      <c r="D14" s="51"/>
      <c r="E14" s="51"/>
      <c r="F14" s="51"/>
      <c r="G14" s="51"/>
      <c r="H14" s="51"/>
      <c r="I14" s="51"/>
      <c r="J14" s="51"/>
      <c r="K14" s="51"/>
      <c r="L14" s="51"/>
      <c r="M14" s="51"/>
      <c r="N14" s="51"/>
      <c r="O14" s="51"/>
      <c r="P14" s="51"/>
      <c r="Q14" s="51"/>
      <c r="R14" s="51"/>
      <c r="S14" s="51"/>
      <c r="T14" s="51"/>
      <c r="U14" s="51"/>
      <c r="V14" s="51"/>
      <c r="W14" s="51"/>
      <c r="X14" s="51"/>
      <c r="Y14" s="51"/>
      <c r="Z14" s="103"/>
      <c r="AA14" s="103"/>
      <c r="AB14" s="103"/>
      <c r="AC14" s="103"/>
      <c r="AD14" s="103"/>
      <c r="AE14" s="103"/>
      <c r="AF14" s="103"/>
      <c r="AG14" s="103"/>
      <c r="AH14" s="135"/>
      <c r="AI14" s="51"/>
      <c r="AJ14" s="51"/>
      <c r="AK14" s="51"/>
      <c r="AL14" s="51"/>
      <c r="AM14" s="51"/>
      <c r="AN14" s="51"/>
      <c r="AO14" s="51"/>
      <c r="AP14" s="51"/>
      <c r="AQ14" s="51"/>
      <c r="AR14" s="51"/>
      <c r="AS14" s="51"/>
      <c r="AT14" s="104"/>
      <c r="AU14" s="105"/>
      <c r="AV14" s="105"/>
      <c r="AW14" s="105"/>
      <c r="AX14" s="30"/>
      <c r="AY14" s="30"/>
      <c r="AZ14" s="30"/>
      <c r="BA14" s="30"/>
    </row>
    <row r="15" spans="1:53" ht="15">
      <c r="A15" s="31" t="s">
        <v>9</v>
      </c>
      <c r="B15" s="32">
        <v>146733</v>
      </c>
      <c r="C15" s="32">
        <v>2142</v>
      </c>
      <c r="D15" s="32">
        <v>146758</v>
      </c>
      <c r="E15" s="32">
        <v>126363</v>
      </c>
      <c r="F15" s="32">
        <v>163872.3</v>
      </c>
      <c r="G15" s="32">
        <v>3927</v>
      </c>
      <c r="H15" s="32">
        <v>115453.1</v>
      </c>
      <c r="I15" s="32">
        <v>93289.4</v>
      </c>
      <c r="J15" s="106">
        <v>440428.1787700014</v>
      </c>
      <c r="K15" s="34">
        <v>8631</v>
      </c>
      <c r="L15" s="34">
        <v>329915.99377660226</v>
      </c>
      <c r="M15" s="34">
        <v>268669.82227000233</v>
      </c>
      <c r="N15" s="107">
        <v>48639</v>
      </c>
      <c r="O15" s="33">
        <v>1366</v>
      </c>
      <c r="P15" s="33">
        <v>48784</v>
      </c>
      <c r="Q15" s="33">
        <v>36094</v>
      </c>
      <c r="R15" s="136">
        <v>417038.3721099998</v>
      </c>
      <c r="S15" s="34">
        <v>9419</v>
      </c>
      <c r="T15" s="34">
        <v>352128.0174400016</v>
      </c>
      <c r="U15" s="34">
        <v>290095.528700002</v>
      </c>
      <c r="V15" s="106">
        <v>168200.48387</v>
      </c>
      <c r="W15" s="108">
        <v>2233</v>
      </c>
      <c r="X15" s="108">
        <v>144418.18146</v>
      </c>
      <c r="Y15" s="108">
        <v>124050.18145999999</v>
      </c>
      <c r="Z15" s="34">
        <v>227186.07293999728</v>
      </c>
      <c r="AA15" s="34">
        <v>5010</v>
      </c>
      <c r="AB15" s="34">
        <v>194111.44022999957</v>
      </c>
      <c r="AC15" s="34">
        <v>155493.60861999996</v>
      </c>
      <c r="AD15" s="109">
        <v>29402.2</v>
      </c>
      <c r="AE15" s="109">
        <v>2234</v>
      </c>
      <c r="AF15" s="109">
        <v>43122.7</v>
      </c>
      <c r="AG15" s="109">
        <v>31188.3</v>
      </c>
      <c r="AH15" s="109">
        <v>14294</v>
      </c>
      <c r="AI15" s="110">
        <v>0</v>
      </c>
      <c r="AJ15" s="110">
        <v>0</v>
      </c>
      <c r="AK15" s="110">
        <v>0</v>
      </c>
      <c r="AL15" s="32">
        <v>101610.1343099999</v>
      </c>
      <c r="AM15" s="32">
        <v>2143</v>
      </c>
      <c r="AN15" s="32">
        <v>74282.21701000011</v>
      </c>
      <c r="AO15" s="32">
        <v>70227.10848999971</v>
      </c>
      <c r="AP15" s="32">
        <v>38662.18827</v>
      </c>
      <c r="AQ15" s="32">
        <v>118158</v>
      </c>
      <c r="AR15" s="32">
        <v>53408.334469987</v>
      </c>
      <c r="AS15" s="32">
        <v>53381.893129987</v>
      </c>
      <c r="AT15" s="111">
        <v>6200</v>
      </c>
      <c r="AU15" s="91">
        <v>135</v>
      </c>
      <c r="AV15" s="91">
        <v>3793</v>
      </c>
      <c r="AW15" s="91">
        <v>2734</v>
      </c>
      <c r="AX15" s="50">
        <f t="shared" si="0"/>
        <v>1802265.9302699985</v>
      </c>
      <c r="AY15" s="50">
        <f t="shared" si="1"/>
        <v>155398</v>
      </c>
      <c r="AZ15" s="50">
        <f t="shared" si="2"/>
        <v>1506174.9843865905</v>
      </c>
      <c r="BA15" s="50">
        <f t="shared" si="3"/>
        <v>1251586.842669991</v>
      </c>
    </row>
    <row r="16" spans="1:53" ht="15">
      <c r="A16" s="31" t="s">
        <v>10</v>
      </c>
      <c r="B16" s="32">
        <v>2373</v>
      </c>
      <c r="C16" s="32">
        <v>0</v>
      </c>
      <c r="D16" s="32">
        <v>0</v>
      </c>
      <c r="E16" s="32">
        <v>0</v>
      </c>
      <c r="F16" s="32">
        <v>2154.7</v>
      </c>
      <c r="G16" s="32">
        <v>0</v>
      </c>
      <c r="H16" s="32"/>
      <c r="I16" s="32"/>
      <c r="J16" s="106"/>
      <c r="K16" s="34"/>
      <c r="L16" s="34"/>
      <c r="M16" s="34"/>
      <c r="N16" s="107">
        <v>4151</v>
      </c>
      <c r="O16" s="34"/>
      <c r="P16" s="34"/>
      <c r="Q16" s="34"/>
      <c r="R16" s="136">
        <v>75105.22624999999</v>
      </c>
      <c r="S16" s="34">
        <v>0</v>
      </c>
      <c r="T16" s="34">
        <v>0</v>
      </c>
      <c r="U16" s="34">
        <v>0</v>
      </c>
      <c r="V16" s="106">
        <v>0</v>
      </c>
      <c r="W16" s="108">
        <v>0</v>
      </c>
      <c r="X16" s="108">
        <v>0</v>
      </c>
      <c r="Y16" s="108">
        <v>0</v>
      </c>
      <c r="Z16" s="34">
        <v>192861.26477000004</v>
      </c>
      <c r="AA16" s="34">
        <v>0</v>
      </c>
      <c r="AB16" s="34">
        <v>0</v>
      </c>
      <c r="AC16" s="34">
        <v>0</v>
      </c>
      <c r="AD16" s="109">
        <v>18949.3</v>
      </c>
      <c r="AE16" s="110">
        <v>105</v>
      </c>
      <c r="AF16" s="110">
        <v>13056</v>
      </c>
      <c r="AG16" s="110">
        <v>7265.1</v>
      </c>
      <c r="AH16" s="109">
        <v>7729</v>
      </c>
      <c r="AI16" s="110">
        <v>0</v>
      </c>
      <c r="AJ16" s="110">
        <v>0</v>
      </c>
      <c r="AK16" s="110">
        <v>0</v>
      </c>
      <c r="AL16" s="32"/>
      <c r="AM16" s="32"/>
      <c r="AN16" s="32"/>
      <c r="AO16" s="32"/>
      <c r="AP16" s="32">
        <v>78.63003</v>
      </c>
      <c r="AQ16" s="32">
        <v>0</v>
      </c>
      <c r="AR16" s="32">
        <v>0</v>
      </c>
      <c r="AS16" s="32">
        <v>0</v>
      </c>
      <c r="AT16" s="111">
        <v>4388</v>
      </c>
      <c r="AU16" s="108">
        <v>0</v>
      </c>
      <c r="AV16" s="108">
        <v>0</v>
      </c>
      <c r="AW16" s="108">
        <v>0</v>
      </c>
      <c r="AX16" s="50">
        <f t="shared" si="0"/>
        <v>307790.12105</v>
      </c>
      <c r="AY16" s="50">
        <f t="shared" si="1"/>
        <v>105</v>
      </c>
      <c r="AZ16" s="50">
        <f t="shared" si="2"/>
        <v>13056</v>
      </c>
      <c r="BA16" s="50">
        <f t="shared" si="3"/>
        <v>7265.1</v>
      </c>
    </row>
    <row r="17" spans="1:53" ht="15">
      <c r="A17" s="31" t="s">
        <v>11</v>
      </c>
      <c r="B17" s="32">
        <v>0</v>
      </c>
      <c r="C17" s="32">
        <v>0</v>
      </c>
      <c r="D17" s="32">
        <v>0</v>
      </c>
      <c r="E17" s="32">
        <v>0</v>
      </c>
      <c r="F17" s="32"/>
      <c r="G17" s="32"/>
      <c r="H17" s="32"/>
      <c r="I17" s="32"/>
      <c r="J17" s="106"/>
      <c r="K17" s="34"/>
      <c r="L17" s="34"/>
      <c r="M17" s="34"/>
      <c r="N17" s="107"/>
      <c r="O17" s="34"/>
      <c r="P17" s="34"/>
      <c r="Q17" s="34"/>
      <c r="R17" s="136">
        <v>0</v>
      </c>
      <c r="S17" s="34">
        <v>0</v>
      </c>
      <c r="T17" s="34">
        <v>0</v>
      </c>
      <c r="U17" s="34">
        <v>0</v>
      </c>
      <c r="V17" s="106">
        <v>0</v>
      </c>
      <c r="W17" s="108">
        <v>0</v>
      </c>
      <c r="X17" s="108">
        <v>0</v>
      </c>
      <c r="Y17" s="108">
        <v>0</v>
      </c>
      <c r="Z17" s="34">
        <v>0</v>
      </c>
      <c r="AA17" s="34"/>
      <c r="AB17" s="34"/>
      <c r="AC17" s="34"/>
      <c r="AD17" s="109"/>
      <c r="AE17" s="112"/>
      <c r="AF17" s="112"/>
      <c r="AG17" s="112"/>
      <c r="AH17" s="109">
        <v>0</v>
      </c>
      <c r="AI17" s="112">
        <v>0</v>
      </c>
      <c r="AJ17" s="112">
        <v>0</v>
      </c>
      <c r="AK17" s="112">
        <v>0</v>
      </c>
      <c r="AL17" s="32"/>
      <c r="AM17" s="32"/>
      <c r="AN17" s="32"/>
      <c r="AO17" s="32"/>
      <c r="AP17" s="32">
        <v>0</v>
      </c>
      <c r="AQ17" s="32">
        <v>0</v>
      </c>
      <c r="AR17" s="32">
        <v>0</v>
      </c>
      <c r="AS17" s="32">
        <v>0</v>
      </c>
      <c r="AT17" s="94">
        <v>0</v>
      </c>
      <c r="AU17" s="94">
        <v>0</v>
      </c>
      <c r="AV17" s="94">
        <v>0</v>
      </c>
      <c r="AW17" s="94">
        <v>0</v>
      </c>
      <c r="AX17" s="50">
        <f t="shared" si="0"/>
        <v>0</v>
      </c>
      <c r="AY17" s="50">
        <f t="shared" si="1"/>
        <v>0</v>
      </c>
      <c r="AZ17" s="50">
        <f t="shared" si="2"/>
        <v>0</v>
      </c>
      <c r="BA17" s="50">
        <f t="shared" si="3"/>
        <v>0</v>
      </c>
    </row>
    <row r="18" spans="1:53" s="2" customFormat="1" ht="15">
      <c r="A18" s="54" t="s">
        <v>7</v>
      </c>
      <c r="B18" s="95">
        <v>149106</v>
      </c>
      <c r="C18" s="95">
        <v>2142</v>
      </c>
      <c r="D18" s="95">
        <v>146758</v>
      </c>
      <c r="E18" s="95">
        <v>126363</v>
      </c>
      <c r="F18" s="95">
        <v>166027</v>
      </c>
      <c r="G18" s="95">
        <v>3927</v>
      </c>
      <c r="H18" s="95">
        <v>115453.1</v>
      </c>
      <c r="I18" s="95">
        <v>93289.4</v>
      </c>
      <c r="J18" s="113">
        <f aca="true" t="shared" si="5" ref="J18:Q18">SUM(J15:J17)</f>
        <v>440428.1787700014</v>
      </c>
      <c r="K18" s="113">
        <f t="shared" si="5"/>
        <v>8631</v>
      </c>
      <c r="L18" s="113">
        <f t="shared" si="5"/>
        <v>329915.99377660226</v>
      </c>
      <c r="M18" s="113">
        <f t="shared" si="5"/>
        <v>268669.82227000233</v>
      </c>
      <c r="N18" s="114">
        <f t="shared" si="5"/>
        <v>52790</v>
      </c>
      <c r="O18" s="113">
        <f t="shared" si="5"/>
        <v>1366</v>
      </c>
      <c r="P18" s="113">
        <f t="shared" si="5"/>
        <v>48784</v>
      </c>
      <c r="Q18" s="113">
        <f t="shared" si="5"/>
        <v>36094</v>
      </c>
      <c r="R18" s="137">
        <v>492143.5983599998</v>
      </c>
      <c r="S18" s="34">
        <v>9419</v>
      </c>
      <c r="T18" s="34">
        <v>352128.0174400016</v>
      </c>
      <c r="U18" s="34">
        <v>290095.528700002</v>
      </c>
      <c r="V18" s="113">
        <v>168200.48387</v>
      </c>
      <c r="W18" s="115">
        <v>2233</v>
      </c>
      <c r="X18" s="115">
        <v>144418.18146</v>
      </c>
      <c r="Y18" s="115">
        <v>124050.18145999999</v>
      </c>
      <c r="Z18" s="35">
        <v>420047.3377099973</v>
      </c>
      <c r="AA18" s="35">
        <v>5010</v>
      </c>
      <c r="AB18" s="35">
        <v>194111.44022999957</v>
      </c>
      <c r="AC18" s="35">
        <v>155493.60861999996</v>
      </c>
      <c r="AD18" s="116">
        <v>48351.5</v>
      </c>
      <c r="AE18" s="101">
        <v>2339</v>
      </c>
      <c r="AF18" s="101">
        <v>56178.7</v>
      </c>
      <c r="AG18" s="101">
        <v>38453.4</v>
      </c>
      <c r="AH18" s="116">
        <v>22023</v>
      </c>
      <c r="AI18" s="101">
        <v>0</v>
      </c>
      <c r="AJ18" s="101">
        <v>0</v>
      </c>
      <c r="AK18" s="101">
        <v>0</v>
      </c>
      <c r="AL18" s="95">
        <v>101610.1343099999</v>
      </c>
      <c r="AM18" s="95">
        <v>2143</v>
      </c>
      <c r="AN18" s="95">
        <v>74282.21701000011</v>
      </c>
      <c r="AO18" s="95">
        <v>70227.10848999971</v>
      </c>
      <c r="AP18" s="95">
        <v>38740.8183</v>
      </c>
      <c r="AQ18" s="95">
        <v>118158</v>
      </c>
      <c r="AR18" s="95">
        <v>53408.334469987</v>
      </c>
      <c r="AS18" s="95">
        <v>53381.893129987</v>
      </c>
      <c r="AT18" s="102">
        <v>10588</v>
      </c>
      <c r="AU18" s="102">
        <v>135</v>
      </c>
      <c r="AV18" s="102">
        <v>3793</v>
      </c>
      <c r="AW18" s="102">
        <v>2734</v>
      </c>
      <c r="AX18" s="55">
        <f t="shared" si="0"/>
        <v>2110056.0513199987</v>
      </c>
      <c r="AY18" s="55">
        <f t="shared" si="1"/>
        <v>155503</v>
      </c>
      <c r="AZ18" s="55">
        <f t="shared" si="2"/>
        <v>1519230.9843865905</v>
      </c>
      <c r="BA18" s="55">
        <f t="shared" si="3"/>
        <v>1258851.942669991</v>
      </c>
    </row>
    <row r="19" spans="1:53" s="2" customFormat="1" ht="15">
      <c r="A19" s="25" t="s">
        <v>9</v>
      </c>
      <c r="B19" s="51"/>
      <c r="C19" s="51"/>
      <c r="D19" s="51"/>
      <c r="E19" s="51"/>
      <c r="F19" s="51"/>
      <c r="G19" s="51"/>
      <c r="H19" s="51"/>
      <c r="I19" s="51"/>
      <c r="J19" s="51"/>
      <c r="K19" s="51"/>
      <c r="L19" s="51"/>
      <c r="M19" s="51"/>
      <c r="N19" s="51"/>
      <c r="O19" s="51"/>
      <c r="P19" s="51"/>
      <c r="Q19" s="51"/>
      <c r="R19" s="51"/>
      <c r="S19" s="51"/>
      <c r="T19" s="51"/>
      <c r="U19" s="51"/>
      <c r="V19" s="51"/>
      <c r="W19" s="51"/>
      <c r="X19" s="51"/>
      <c r="Y19" s="51"/>
      <c r="Z19" s="117"/>
      <c r="AA19" s="117"/>
      <c r="AB19" s="117"/>
      <c r="AC19" s="117"/>
      <c r="AD19" s="117"/>
      <c r="AE19" s="117"/>
      <c r="AF19" s="117"/>
      <c r="AG19" s="117"/>
      <c r="AH19" s="138"/>
      <c r="AI19" s="51"/>
      <c r="AJ19" s="51"/>
      <c r="AK19" s="51"/>
      <c r="AL19" s="51"/>
      <c r="AM19" s="51"/>
      <c r="AN19" s="51"/>
      <c r="AO19" s="51"/>
      <c r="AP19" s="51"/>
      <c r="AQ19" s="51"/>
      <c r="AR19" s="51"/>
      <c r="AS19" s="51"/>
      <c r="AT19" s="104"/>
      <c r="AU19" s="105"/>
      <c r="AV19" s="105"/>
      <c r="AW19" s="105"/>
      <c r="AX19" s="30"/>
      <c r="AY19" s="30"/>
      <c r="AZ19" s="30"/>
      <c r="BA19" s="30"/>
    </row>
    <row r="20" spans="1:53" s="2" customFormat="1" ht="15">
      <c r="A20" s="25" t="s">
        <v>12</v>
      </c>
      <c r="B20" s="51"/>
      <c r="C20" s="51"/>
      <c r="D20" s="51"/>
      <c r="E20" s="51"/>
      <c r="F20" s="51"/>
      <c r="G20" s="51"/>
      <c r="H20" s="51"/>
      <c r="I20" s="51"/>
      <c r="J20" s="51"/>
      <c r="K20" s="51"/>
      <c r="L20" s="51"/>
      <c r="M20" s="51"/>
      <c r="N20" s="51"/>
      <c r="O20" s="51"/>
      <c r="P20" s="51"/>
      <c r="Q20" s="51"/>
      <c r="R20" s="51"/>
      <c r="S20" s="51"/>
      <c r="T20" s="51"/>
      <c r="U20" s="51"/>
      <c r="V20" s="51"/>
      <c r="W20" s="51"/>
      <c r="X20" s="51"/>
      <c r="Y20" s="51"/>
      <c r="Z20" s="117"/>
      <c r="AA20" s="117"/>
      <c r="AB20" s="117"/>
      <c r="AC20" s="117"/>
      <c r="AD20" s="117"/>
      <c r="AE20" s="117"/>
      <c r="AF20" s="117"/>
      <c r="AG20" s="117"/>
      <c r="AH20" s="138"/>
      <c r="AI20" s="51"/>
      <c r="AJ20" s="51"/>
      <c r="AK20" s="51"/>
      <c r="AL20" s="51"/>
      <c r="AM20" s="51"/>
      <c r="AN20" s="51"/>
      <c r="AO20" s="51"/>
      <c r="AP20" s="51"/>
      <c r="AQ20" s="51"/>
      <c r="AR20" s="51"/>
      <c r="AS20" s="51"/>
      <c r="AT20" s="104"/>
      <c r="AU20" s="105"/>
      <c r="AV20" s="105"/>
      <c r="AW20" s="105"/>
      <c r="AX20" s="30"/>
      <c r="AY20" s="30"/>
      <c r="AZ20" s="30"/>
      <c r="BA20" s="30"/>
    </row>
    <row r="21" spans="1:53" s="2" customFormat="1" ht="15">
      <c r="A21" s="54" t="s">
        <v>13</v>
      </c>
      <c r="B21" s="95">
        <v>24201</v>
      </c>
      <c r="C21" s="95">
        <v>129</v>
      </c>
      <c r="D21" s="95">
        <v>16251</v>
      </c>
      <c r="E21" s="95">
        <v>11557</v>
      </c>
      <c r="F21" s="95">
        <v>29568.300000000003</v>
      </c>
      <c r="G21" s="95">
        <v>325</v>
      </c>
      <c r="H21" s="95">
        <v>20354</v>
      </c>
      <c r="I21" s="95">
        <v>15825.4</v>
      </c>
      <c r="J21" s="118">
        <f aca="true" t="shared" si="6" ref="J21:Q21">SUM(J22:J29)</f>
        <v>111138.32767</v>
      </c>
      <c r="K21" s="118">
        <f t="shared" si="6"/>
        <v>1313</v>
      </c>
      <c r="L21" s="118">
        <f t="shared" si="6"/>
        <v>92696.13599840002</v>
      </c>
      <c r="M21" s="118">
        <f t="shared" si="6"/>
        <v>77980.60161000003</v>
      </c>
      <c r="N21" s="119">
        <f t="shared" si="6"/>
        <v>2868</v>
      </c>
      <c r="O21" s="111">
        <f t="shared" si="6"/>
        <v>192</v>
      </c>
      <c r="P21" s="111">
        <f t="shared" si="6"/>
        <v>4543</v>
      </c>
      <c r="Q21" s="111">
        <f t="shared" si="6"/>
        <v>2973</v>
      </c>
      <c r="R21" s="136">
        <v>54841.43161000001</v>
      </c>
      <c r="S21" s="108">
        <v>549</v>
      </c>
      <c r="T21" s="34">
        <v>48910.66270000001</v>
      </c>
      <c r="U21" s="34">
        <v>37358.06427000001</v>
      </c>
      <c r="V21" s="118">
        <v>24135.223139999995</v>
      </c>
      <c r="W21" s="118">
        <v>137</v>
      </c>
      <c r="X21" s="118">
        <v>14712.67649</v>
      </c>
      <c r="Y21" s="118">
        <v>11210.577420000001</v>
      </c>
      <c r="Z21" s="35">
        <v>23887.082599999998</v>
      </c>
      <c r="AA21" s="118">
        <v>243</v>
      </c>
      <c r="AB21" s="115">
        <v>17626.460249999996</v>
      </c>
      <c r="AC21" s="115">
        <v>12991.879350000001</v>
      </c>
      <c r="AD21" s="109">
        <v>4046.8</v>
      </c>
      <c r="AE21" s="109">
        <v>189</v>
      </c>
      <c r="AF21" s="109">
        <v>6625.5</v>
      </c>
      <c r="AG21" s="109">
        <v>4612.8</v>
      </c>
      <c r="AH21" s="109">
        <v>1962</v>
      </c>
      <c r="AI21" s="109">
        <v>0</v>
      </c>
      <c r="AJ21" s="109">
        <v>0</v>
      </c>
      <c r="AK21" s="109">
        <v>0</v>
      </c>
      <c r="AL21" s="95">
        <v>24831.039500000006</v>
      </c>
      <c r="AM21" s="95">
        <v>413</v>
      </c>
      <c r="AN21" s="95">
        <v>19972.56392999999</v>
      </c>
      <c r="AO21" s="95">
        <v>17929.990890000015</v>
      </c>
      <c r="AP21" s="106">
        <v>938.6442000000001</v>
      </c>
      <c r="AQ21" s="106">
        <v>0</v>
      </c>
      <c r="AR21" s="106">
        <v>0</v>
      </c>
      <c r="AS21" s="106">
        <v>0</v>
      </c>
      <c r="AT21" s="111">
        <v>1926</v>
      </c>
      <c r="AU21" s="111">
        <v>34</v>
      </c>
      <c r="AV21" s="111">
        <v>927</v>
      </c>
      <c r="AW21" s="111">
        <v>736</v>
      </c>
      <c r="AX21" s="55">
        <f aca="true" t="shared" si="7" ref="AX21:AX83">SUM(B21,F21,J21,N21,R21,V21,Z21,AD21,AH21,AL21,AP21,AT21,)</f>
        <v>304343.84872</v>
      </c>
      <c r="AY21" s="55">
        <f aca="true" t="shared" si="8" ref="AY21:AY83">SUM(C21,G21,K21,O21,S21,W21,AA21,AE21,AI21,AM21,AQ21,AU21,)</f>
        <v>3524</v>
      </c>
      <c r="AZ21" s="55">
        <f aca="true" t="shared" si="9" ref="AZ21:AZ83">SUM(D21,H21,L21,P21,T21,X21,AB21,AF21,AJ21,AN21,AR21,AV21,)</f>
        <v>242618.99936840002</v>
      </c>
      <c r="BA21" s="55">
        <f aca="true" t="shared" si="10" ref="BA21:BA83">SUM(E21,I21,M21,Q21,U21,Y21,AC21,AG21,AK21,AO21,AS21,AW21,)</f>
        <v>193175.31354000006</v>
      </c>
    </row>
    <row r="22" spans="1:53" ht="15">
      <c r="A22" s="31" t="s">
        <v>14</v>
      </c>
      <c r="B22" s="32">
        <v>16969</v>
      </c>
      <c r="C22" s="32">
        <v>76</v>
      </c>
      <c r="D22" s="32">
        <v>12551</v>
      </c>
      <c r="E22" s="32">
        <v>8887</v>
      </c>
      <c r="F22" s="32">
        <v>4306</v>
      </c>
      <c r="G22" s="32">
        <v>56</v>
      </c>
      <c r="H22" s="32">
        <v>2959.9</v>
      </c>
      <c r="I22" s="32">
        <v>2310</v>
      </c>
      <c r="J22" s="111">
        <v>15907.530750000005</v>
      </c>
      <c r="K22" s="108">
        <v>130</v>
      </c>
      <c r="L22" s="108">
        <v>13748.781929199999</v>
      </c>
      <c r="M22" s="108">
        <v>9173.10338</v>
      </c>
      <c r="N22" s="119">
        <v>218</v>
      </c>
      <c r="O22" s="91">
        <v>3</v>
      </c>
      <c r="P22" s="91">
        <v>249</v>
      </c>
      <c r="Q22" s="91">
        <v>129</v>
      </c>
      <c r="R22" s="136">
        <v>22157.281069999997</v>
      </c>
      <c r="S22" s="34">
        <v>150</v>
      </c>
      <c r="T22" s="34">
        <v>20633.21453</v>
      </c>
      <c r="U22" s="34">
        <v>14808.296200000008</v>
      </c>
      <c r="V22" s="111">
        <v>0</v>
      </c>
      <c r="W22" s="111">
        <v>0</v>
      </c>
      <c r="X22" s="111">
        <v>0</v>
      </c>
      <c r="Y22" s="111">
        <v>0</v>
      </c>
      <c r="Z22" s="34">
        <v>5491.89578</v>
      </c>
      <c r="AA22" s="34">
        <v>31</v>
      </c>
      <c r="AB22" s="34">
        <v>3031.3770199999994</v>
      </c>
      <c r="AC22" s="34">
        <v>1971.7685</v>
      </c>
      <c r="AD22" s="109">
        <v>569.3</v>
      </c>
      <c r="AE22" s="109">
        <v>12</v>
      </c>
      <c r="AF22" s="109">
        <v>870.9</v>
      </c>
      <c r="AG22" s="109">
        <v>574.1</v>
      </c>
      <c r="AH22" s="109">
        <v>557</v>
      </c>
      <c r="AI22" s="109">
        <v>0</v>
      </c>
      <c r="AJ22" s="109">
        <v>0</v>
      </c>
      <c r="AK22" s="109">
        <v>0</v>
      </c>
      <c r="AL22" s="90">
        <v>1247.3634699999998</v>
      </c>
      <c r="AM22" s="90">
        <v>12</v>
      </c>
      <c r="AN22" s="90">
        <v>146.85331</v>
      </c>
      <c r="AO22" s="90">
        <v>129.03947</v>
      </c>
      <c r="AP22" s="88">
        <v>879.85756</v>
      </c>
      <c r="AQ22" s="34">
        <v>0</v>
      </c>
      <c r="AR22" s="34">
        <v>0</v>
      </c>
      <c r="AS22" s="34">
        <v>0</v>
      </c>
      <c r="AT22" s="111">
        <v>365</v>
      </c>
      <c r="AU22" s="111">
        <v>5</v>
      </c>
      <c r="AV22" s="111">
        <v>116</v>
      </c>
      <c r="AW22" s="111">
        <v>80</v>
      </c>
      <c r="AX22" s="50">
        <f t="shared" si="7"/>
        <v>68668.22863</v>
      </c>
      <c r="AY22" s="50">
        <f t="shared" si="8"/>
        <v>475</v>
      </c>
      <c r="AZ22" s="50">
        <f t="shared" si="9"/>
        <v>54307.0267892</v>
      </c>
      <c r="BA22" s="50">
        <f t="shared" si="10"/>
        <v>38062.30755000001</v>
      </c>
    </row>
    <row r="23" spans="1:53" ht="15">
      <c r="A23" s="31" t="s">
        <v>15</v>
      </c>
      <c r="B23" s="32">
        <v>1626</v>
      </c>
      <c r="C23" s="32">
        <v>37</v>
      </c>
      <c r="D23" s="32">
        <v>1447</v>
      </c>
      <c r="E23" s="32">
        <v>1059</v>
      </c>
      <c r="F23" s="32">
        <v>198.5</v>
      </c>
      <c r="G23" s="32">
        <v>2</v>
      </c>
      <c r="H23" s="32">
        <v>104.1</v>
      </c>
      <c r="I23" s="32">
        <v>85.9</v>
      </c>
      <c r="J23" s="111">
        <v>1139.1702800000005</v>
      </c>
      <c r="K23" s="108">
        <v>17</v>
      </c>
      <c r="L23" s="108">
        <v>526.7266944</v>
      </c>
      <c r="M23" s="108">
        <v>439.9834400000001</v>
      </c>
      <c r="N23" s="119">
        <v>0</v>
      </c>
      <c r="O23" s="91">
        <v>0</v>
      </c>
      <c r="P23" s="91">
        <v>0</v>
      </c>
      <c r="Q23" s="91">
        <v>0</v>
      </c>
      <c r="R23" s="136">
        <v>10733.043130000002</v>
      </c>
      <c r="S23" s="34">
        <v>152</v>
      </c>
      <c r="T23" s="34">
        <v>7106.171100000002</v>
      </c>
      <c r="U23" s="34">
        <v>5566.40249</v>
      </c>
      <c r="V23" s="111">
        <v>0</v>
      </c>
      <c r="W23" s="111">
        <v>0</v>
      </c>
      <c r="X23" s="111">
        <v>0</v>
      </c>
      <c r="Y23" s="111">
        <v>0</v>
      </c>
      <c r="Z23" s="34">
        <v>907.14884</v>
      </c>
      <c r="AA23" s="34">
        <v>13</v>
      </c>
      <c r="AB23" s="34">
        <v>208.43374</v>
      </c>
      <c r="AC23" s="34">
        <v>188.88713000000004</v>
      </c>
      <c r="AD23" s="109">
        <v>327.3</v>
      </c>
      <c r="AE23" s="109">
        <v>19</v>
      </c>
      <c r="AF23" s="109">
        <v>408.5</v>
      </c>
      <c r="AG23" s="109">
        <v>271.2</v>
      </c>
      <c r="AH23" s="109">
        <v>170</v>
      </c>
      <c r="AI23" s="109">
        <v>0</v>
      </c>
      <c r="AJ23" s="109">
        <v>0</v>
      </c>
      <c r="AK23" s="109">
        <v>0</v>
      </c>
      <c r="AL23" s="90">
        <v>1841.7212400000003</v>
      </c>
      <c r="AM23" s="90">
        <v>20</v>
      </c>
      <c r="AN23" s="90">
        <v>1071.28215</v>
      </c>
      <c r="AO23" s="90">
        <v>919.3220299999999</v>
      </c>
      <c r="AP23" s="88">
        <v>0</v>
      </c>
      <c r="AQ23" s="34">
        <v>0</v>
      </c>
      <c r="AR23" s="34">
        <v>0</v>
      </c>
      <c r="AS23" s="34">
        <v>0</v>
      </c>
      <c r="AT23" s="111">
        <v>0</v>
      </c>
      <c r="AU23" s="111">
        <v>0</v>
      </c>
      <c r="AV23" s="111">
        <v>0</v>
      </c>
      <c r="AW23" s="111">
        <v>0</v>
      </c>
      <c r="AX23" s="50">
        <f t="shared" si="7"/>
        <v>16942.88349</v>
      </c>
      <c r="AY23" s="50">
        <f t="shared" si="8"/>
        <v>260</v>
      </c>
      <c r="AZ23" s="50">
        <f t="shared" si="9"/>
        <v>10872.213684400002</v>
      </c>
      <c r="BA23" s="50">
        <f t="shared" si="10"/>
        <v>8530.69509</v>
      </c>
    </row>
    <row r="24" spans="1:53" ht="15">
      <c r="A24" s="31" t="s">
        <v>16</v>
      </c>
      <c r="B24" s="32">
        <v>238</v>
      </c>
      <c r="C24" s="32">
        <v>0</v>
      </c>
      <c r="D24" s="32">
        <v>0</v>
      </c>
      <c r="E24" s="32">
        <v>0</v>
      </c>
      <c r="F24" s="32">
        <v>5924.8</v>
      </c>
      <c r="G24" s="32">
        <v>76</v>
      </c>
      <c r="H24" s="32">
        <v>4484.7</v>
      </c>
      <c r="I24" s="32">
        <v>3500.9</v>
      </c>
      <c r="J24" s="111">
        <v>39412.43981999997</v>
      </c>
      <c r="K24" s="108">
        <v>423</v>
      </c>
      <c r="L24" s="108">
        <v>36240.04411590002</v>
      </c>
      <c r="M24" s="108">
        <v>32643.51110000001</v>
      </c>
      <c r="N24" s="119">
        <v>1341</v>
      </c>
      <c r="O24" s="91">
        <v>156</v>
      </c>
      <c r="P24" s="91">
        <v>2841</v>
      </c>
      <c r="Q24" s="91">
        <v>1955</v>
      </c>
      <c r="R24" s="136">
        <v>5826.393400000001</v>
      </c>
      <c r="S24" s="34">
        <v>85</v>
      </c>
      <c r="T24" s="34">
        <v>7656.170240000005</v>
      </c>
      <c r="U24" s="34">
        <v>5976.034999999998</v>
      </c>
      <c r="V24" s="111">
        <v>4599.6021</v>
      </c>
      <c r="W24" s="111">
        <v>31</v>
      </c>
      <c r="X24" s="111">
        <v>3041.645</v>
      </c>
      <c r="Y24" s="111">
        <v>2366.55303</v>
      </c>
      <c r="Z24" s="34">
        <v>582.2631499999999</v>
      </c>
      <c r="AA24" s="34">
        <v>2</v>
      </c>
      <c r="AB24" s="34">
        <v>343.64</v>
      </c>
      <c r="AC24" s="34">
        <v>280.38</v>
      </c>
      <c r="AD24" s="109">
        <v>820.5</v>
      </c>
      <c r="AE24" s="109">
        <v>45</v>
      </c>
      <c r="AF24" s="109">
        <v>1591.6</v>
      </c>
      <c r="AG24" s="109">
        <v>1252.4</v>
      </c>
      <c r="AH24" s="109">
        <v>120</v>
      </c>
      <c r="AI24" s="109">
        <v>0</v>
      </c>
      <c r="AJ24" s="109">
        <v>0</v>
      </c>
      <c r="AK24" s="109">
        <v>0</v>
      </c>
      <c r="AL24" s="90">
        <v>0</v>
      </c>
      <c r="AM24" s="90">
        <v>0</v>
      </c>
      <c r="AN24" s="90">
        <v>0</v>
      </c>
      <c r="AO24" s="90">
        <v>0</v>
      </c>
      <c r="AP24" s="88">
        <v>0</v>
      </c>
      <c r="AQ24" s="34">
        <v>0</v>
      </c>
      <c r="AR24" s="34">
        <v>0</v>
      </c>
      <c r="AS24" s="34">
        <v>0</v>
      </c>
      <c r="AT24" s="111">
        <v>676</v>
      </c>
      <c r="AU24" s="108">
        <v>16</v>
      </c>
      <c r="AV24" s="108">
        <v>463</v>
      </c>
      <c r="AW24" s="108">
        <v>375</v>
      </c>
      <c r="AX24" s="50">
        <f t="shared" si="7"/>
        <v>59540.99846999998</v>
      </c>
      <c r="AY24" s="50">
        <f t="shared" si="8"/>
        <v>834</v>
      </c>
      <c r="AZ24" s="50">
        <f t="shared" si="9"/>
        <v>56661.79935590002</v>
      </c>
      <c r="BA24" s="50">
        <f t="shared" si="10"/>
        <v>48349.77913000001</v>
      </c>
    </row>
    <row r="25" spans="1:53" ht="15">
      <c r="A25" s="31" t="s">
        <v>17</v>
      </c>
      <c r="B25" s="32">
        <v>207</v>
      </c>
      <c r="C25" s="32">
        <v>0</v>
      </c>
      <c r="D25" s="32">
        <v>0</v>
      </c>
      <c r="E25" s="32">
        <v>0</v>
      </c>
      <c r="F25" s="32">
        <v>3469.9</v>
      </c>
      <c r="G25" s="32">
        <v>57</v>
      </c>
      <c r="H25" s="32">
        <v>1873.6</v>
      </c>
      <c r="I25" s="32">
        <v>1549.1</v>
      </c>
      <c r="J25" s="111">
        <v>10562.901849999997</v>
      </c>
      <c r="K25" s="108">
        <v>132</v>
      </c>
      <c r="L25" s="108">
        <v>8705.543024400004</v>
      </c>
      <c r="M25" s="108">
        <v>6958.547880000003</v>
      </c>
      <c r="N25" s="119">
        <v>94</v>
      </c>
      <c r="O25" s="91">
        <v>3</v>
      </c>
      <c r="P25" s="91">
        <v>218</v>
      </c>
      <c r="Q25" s="91">
        <v>117</v>
      </c>
      <c r="R25" s="136">
        <v>1405.48216</v>
      </c>
      <c r="S25" s="34">
        <v>19</v>
      </c>
      <c r="T25" s="34">
        <v>1167.5156900000002</v>
      </c>
      <c r="U25" s="34">
        <v>942.3781299999999</v>
      </c>
      <c r="V25" s="111">
        <v>637.85476</v>
      </c>
      <c r="W25" s="111">
        <v>6</v>
      </c>
      <c r="X25" s="111">
        <v>523.76499</v>
      </c>
      <c r="Y25" s="111">
        <v>461.35843</v>
      </c>
      <c r="Z25" s="34">
        <v>3687.31501</v>
      </c>
      <c r="AA25" s="34">
        <v>50</v>
      </c>
      <c r="AB25" s="34">
        <v>2516.9090899999997</v>
      </c>
      <c r="AC25" s="34">
        <v>1929.2819</v>
      </c>
      <c r="AD25" s="109">
        <v>498.3</v>
      </c>
      <c r="AE25" s="109">
        <v>18</v>
      </c>
      <c r="AF25" s="109">
        <v>938.1</v>
      </c>
      <c r="AG25" s="109">
        <v>622</v>
      </c>
      <c r="AH25" s="109">
        <v>294</v>
      </c>
      <c r="AI25" s="109">
        <v>0</v>
      </c>
      <c r="AJ25" s="109">
        <v>0</v>
      </c>
      <c r="AK25" s="109">
        <v>0</v>
      </c>
      <c r="AL25" s="90">
        <v>2164.4590099999996</v>
      </c>
      <c r="AM25" s="90">
        <v>32</v>
      </c>
      <c r="AN25" s="90">
        <v>1964.6784999999998</v>
      </c>
      <c r="AO25" s="90">
        <v>1611.8770500000003</v>
      </c>
      <c r="AP25" s="88">
        <v>2.1423400000000004</v>
      </c>
      <c r="AQ25" s="34">
        <v>0</v>
      </c>
      <c r="AR25" s="34">
        <v>0</v>
      </c>
      <c r="AS25" s="34">
        <v>0</v>
      </c>
      <c r="AT25" s="111">
        <v>219</v>
      </c>
      <c r="AU25" s="108">
        <v>2</v>
      </c>
      <c r="AV25" s="108">
        <v>56</v>
      </c>
      <c r="AW25" s="108">
        <v>35</v>
      </c>
      <c r="AX25" s="50">
        <f t="shared" si="7"/>
        <v>23242.355129999993</v>
      </c>
      <c r="AY25" s="50">
        <f t="shared" si="8"/>
        <v>319</v>
      </c>
      <c r="AZ25" s="50">
        <f t="shared" si="9"/>
        <v>17964.1112944</v>
      </c>
      <c r="BA25" s="50">
        <f t="shared" si="10"/>
        <v>14226.543390000003</v>
      </c>
    </row>
    <row r="26" spans="1:53" ht="15">
      <c r="A26" s="31" t="s">
        <v>18</v>
      </c>
      <c r="B26" s="32">
        <v>5</v>
      </c>
      <c r="C26" s="32">
        <v>0</v>
      </c>
      <c r="D26" s="32">
        <v>0</v>
      </c>
      <c r="E26" s="32">
        <v>0</v>
      </c>
      <c r="F26" s="32">
        <v>2585.8</v>
      </c>
      <c r="G26" s="32">
        <v>13</v>
      </c>
      <c r="H26" s="32">
        <v>1937.3</v>
      </c>
      <c r="I26" s="32">
        <v>1314.5</v>
      </c>
      <c r="J26" s="111">
        <v>5311.045750000001</v>
      </c>
      <c r="K26" s="108">
        <v>43</v>
      </c>
      <c r="L26" s="108">
        <v>3362.1803932000007</v>
      </c>
      <c r="M26" s="108">
        <v>2570.1774100000007</v>
      </c>
      <c r="N26" s="119">
        <v>56</v>
      </c>
      <c r="O26" s="91">
        <v>1</v>
      </c>
      <c r="P26" s="91">
        <v>15</v>
      </c>
      <c r="Q26" s="91">
        <v>9</v>
      </c>
      <c r="R26" s="136">
        <v>0</v>
      </c>
      <c r="S26" s="34">
        <v>0</v>
      </c>
      <c r="T26" s="34">
        <v>0</v>
      </c>
      <c r="U26" s="34">
        <v>0</v>
      </c>
      <c r="V26" s="111">
        <v>3.0004</v>
      </c>
      <c r="W26" s="111">
        <v>0</v>
      </c>
      <c r="X26" s="111">
        <v>0</v>
      </c>
      <c r="Y26" s="111">
        <v>0</v>
      </c>
      <c r="Z26" s="34">
        <v>257.72891</v>
      </c>
      <c r="AA26" s="34">
        <v>0</v>
      </c>
      <c r="AB26" s="34">
        <v>0</v>
      </c>
      <c r="AC26" s="34">
        <v>0</v>
      </c>
      <c r="AD26" s="109">
        <v>67.2</v>
      </c>
      <c r="AE26" s="109">
        <v>4</v>
      </c>
      <c r="AF26" s="109">
        <v>128.3</v>
      </c>
      <c r="AG26" s="109">
        <v>87.7</v>
      </c>
      <c r="AH26" s="109">
        <v>171</v>
      </c>
      <c r="AI26" s="109">
        <v>0</v>
      </c>
      <c r="AJ26" s="109">
        <v>0</v>
      </c>
      <c r="AK26" s="109">
        <v>0</v>
      </c>
      <c r="AL26" s="90">
        <v>201.53426000000002</v>
      </c>
      <c r="AM26" s="90">
        <v>1</v>
      </c>
      <c r="AN26" s="90">
        <v>54.9</v>
      </c>
      <c r="AO26" s="90">
        <v>56.46465</v>
      </c>
      <c r="AP26" s="88">
        <v>0</v>
      </c>
      <c r="AQ26" s="34">
        <v>0</v>
      </c>
      <c r="AR26" s="34">
        <v>0</v>
      </c>
      <c r="AS26" s="34">
        <v>0</v>
      </c>
      <c r="AT26" s="111">
        <v>0</v>
      </c>
      <c r="AU26" s="111">
        <v>0</v>
      </c>
      <c r="AV26" s="111">
        <v>0</v>
      </c>
      <c r="AW26" s="111">
        <v>0</v>
      </c>
      <c r="AX26" s="50">
        <f t="shared" si="7"/>
        <v>8658.309320000002</v>
      </c>
      <c r="AY26" s="50">
        <f t="shared" si="8"/>
        <v>62</v>
      </c>
      <c r="AZ26" s="50">
        <f t="shared" si="9"/>
        <v>5497.6803932</v>
      </c>
      <c r="BA26" s="50">
        <f t="shared" si="10"/>
        <v>4037.8420600000004</v>
      </c>
    </row>
    <row r="27" spans="1:53" ht="15">
      <c r="A27" s="31" t="s">
        <v>19</v>
      </c>
      <c r="B27" s="32">
        <v>484</v>
      </c>
      <c r="C27" s="32">
        <v>4</v>
      </c>
      <c r="D27" s="32">
        <v>468</v>
      </c>
      <c r="E27" s="32">
        <v>380</v>
      </c>
      <c r="F27" s="32">
        <v>10343.5</v>
      </c>
      <c r="G27" s="32">
        <v>106</v>
      </c>
      <c r="H27" s="32">
        <v>7397</v>
      </c>
      <c r="I27" s="32">
        <v>5874.9</v>
      </c>
      <c r="J27" s="111">
        <v>38431.66466000001</v>
      </c>
      <c r="K27" s="108">
        <v>567</v>
      </c>
      <c r="L27" s="108">
        <v>29980.969841299997</v>
      </c>
      <c r="M27" s="108">
        <v>26096.360900000007</v>
      </c>
      <c r="N27" s="119">
        <v>315</v>
      </c>
      <c r="O27" s="91">
        <v>6</v>
      </c>
      <c r="P27" s="91">
        <v>326</v>
      </c>
      <c r="Q27" s="91">
        <v>207</v>
      </c>
      <c r="R27" s="136">
        <v>12340.757700000004</v>
      </c>
      <c r="S27" s="34">
        <v>119</v>
      </c>
      <c r="T27" s="34">
        <v>9672.908799999996</v>
      </c>
      <c r="U27" s="34">
        <v>7836.30617</v>
      </c>
      <c r="V27" s="111">
        <v>13611.093709999997</v>
      </c>
      <c r="W27" s="111">
        <v>66</v>
      </c>
      <c r="X27" s="111">
        <v>6962.04476</v>
      </c>
      <c r="Y27" s="111">
        <v>5562.26662</v>
      </c>
      <c r="Z27" s="34">
        <v>4602.746329999998</v>
      </c>
      <c r="AA27" s="34">
        <v>66</v>
      </c>
      <c r="AB27" s="34">
        <v>3694.8546599999995</v>
      </c>
      <c r="AC27" s="34">
        <v>2658.01764</v>
      </c>
      <c r="AD27" s="109">
        <v>521.5</v>
      </c>
      <c r="AE27" s="109">
        <v>12</v>
      </c>
      <c r="AF27" s="109">
        <v>801.8</v>
      </c>
      <c r="AG27" s="109">
        <v>507.6</v>
      </c>
      <c r="AH27" s="109">
        <v>237</v>
      </c>
      <c r="AI27" s="109">
        <v>0</v>
      </c>
      <c r="AJ27" s="109">
        <v>0</v>
      </c>
      <c r="AK27" s="109">
        <v>0</v>
      </c>
      <c r="AL27" s="90">
        <v>12417.76315000001</v>
      </c>
      <c r="AM27" s="90">
        <v>234</v>
      </c>
      <c r="AN27" s="90">
        <v>10101.675529999993</v>
      </c>
      <c r="AO27" s="90">
        <v>9359.788670000014</v>
      </c>
      <c r="AP27" s="88">
        <v>56.6443</v>
      </c>
      <c r="AQ27" s="34">
        <v>0</v>
      </c>
      <c r="AR27" s="34">
        <v>0</v>
      </c>
      <c r="AS27" s="34">
        <v>0</v>
      </c>
      <c r="AT27" s="111">
        <v>556</v>
      </c>
      <c r="AU27" s="108">
        <v>11</v>
      </c>
      <c r="AV27" s="108">
        <v>292</v>
      </c>
      <c r="AW27" s="108">
        <v>246</v>
      </c>
      <c r="AX27" s="50">
        <f t="shared" si="7"/>
        <v>93917.66985000002</v>
      </c>
      <c r="AY27" s="50">
        <f t="shared" si="8"/>
        <v>1191</v>
      </c>
      <c r="AZ27" s="50">
        <f t="shared" si="9"/>
        <v>69697.25359129999</v>
      </c>
      <c r="BA27" s="50">
        <f t="shared" si="10"/>
        <v>58728.24000000002</v>
      </c>
    </row>
    <row r="28" spans="1:53" ht="15">
      <c r="A28" s="31" t="s">
        <v>20</v>
      </c>
      <c r="B28" s="32">
        <v>506</v>
      </c>
      <c r="C28" s="32">
        <v>4</v>
      </c>
      <c r="D28" s="32">
        <v>262</v>
      </c>
      <c r="E28" s="32">
        <v>166</v>
      </c>
      <c r="F28" s="32">
        <v>1101.9</v>
      </c>
      <c r="G28" s="32">
        <v>6</v>
      </c>
      <c r="H28" s="32">
        <v>464.2</v>
      </c>
      <c r="I28" s="32">
        <v>359.7</v>
      </c>
      <c r="J28" s="111">
        <v>240.13606</v>
      </c>
      <c r="K28" s="108">
        <v>1</v>
      </c>
      <c r="L28" s="108">
        <v>131.89</v>
      </c>
      <c r="M28" s="108">
        <v>98.9175</v>
      </c>
      <c r="N28" s="119">
        <v>137</v>
      </c>
      <c r="O28" s="91">
        <v>2</v>
      </c>
      <c r="P28" s="91">
        <v>218</v>
      </c>
      <c r="Q28" s="91">
        <v>117</v>
      </c>
      <c r="R28" s="136">
        <v>2378.47415</v>
      </c>
      <c r="S28" s="34">
        <v>24</v>
      </c>
      <c r="T28" s="34">
        <v>2674.6823400000003</v>
      </c>
      <c r="U28" s="34">
        <v>2228.6462800000004</v>
      </c>
      <c r="V28" s="111">
        <v>0</v>
      </c>
      <c r="W28" s="111">
        <v>0</v>
      </c>
      <c r="X28" s="111">
        <v>0</v>
      </c>
      <c r="Y28" s="111">
        <v>0</v>
      </c>
      <c r="Z28" s="34">
        <v>1803.3819799999997</v>
      </c>
      <c r="AA28" s="34">
        <v>10</v>
      </c>
      <c r="AB28" s="34">
        <v>1983.62521</v>
      </c>
      <c r="AC28" s="34">
        <v>1848.19331</v>
      </c>
      <c r="AD28" s="109">
        <v>194.3</v>
      </c>
      <c r="AE28" s="109">
        <v>10</v>
      </c>
      <c r="AF28" s="109">
        <v>349</v>
      </c>
      <c r="AG28" s="109">
        <v>241</v>
      </c>
      <c r="AH28" s="109">
        <v>109</v>
      </c>
      <c r="AI28" s="109">
        <v>0</v>
      </c>
      <c r="AJ28" s="109">
        <v>0</v>
      </c>
      <c r="AK28" s="109">
        <v>0</v>
      </c>
      <c r="AL28" s="90">
        <v>977.03007</v>
      </c>
      <c r="AM28" s="90">
        <v>23</v>
      </c>
      <c r="AN28" s="90">
        <v>472.32837000000006</v>
      </c>
      <c r="AO28" s="90">
        <v>443.83218</v>
      </c>
      <c r="AP28" s="88">
        <v>0</v>
      </c>
      <c r="AQ28" s="34">
        <v>0</v>
      </c>
      <c r="AR28" s="34">
        <v>0</v>
      </c>
      <c r="AS28" s="34">
        <v>0</v>
      </c>
      <c r="AT28" s="111">
        <v>106</v>
      </c>
      <c r="AU28" s="111">
        <v>0</v>
      </c>
      <c r="AV28" s="111">
        <v>0</v>
      </c>
      <c r="AW28" s="111">
        <v>0</v>
      </c>
      <c r="AX28" s="50">
        <f t="shared" si="7"/>
        <v>7553.2222600000005</v>
      </c>
      <c r="AY28" s="50">
        <f t="shared" si="8"/>
        <v>80</v>
      </c>
      <c r="AZ28" s="50">
        <f t="shared" si="9"/>
        <v>6555.725920000001</v>
      </c>
      <c r="BA28" s="50">
        <f t="shared" si="10"/>
        <v>5503.28927</v>
      </c>
    </row>
    <row r="29" spans="1:53" ht="15">
      <c r="A29" s="31" t="s">
        <v>21</v>
      </c>
      <c r="B29" s="32">
        <v>4166</v>
      </c>
      <c r="C29" s="32">
        <v>8</v>
      </c>
      <c r="D29" s="32">
        <v>1523</v>
      </c>
      <c r="E29" s="32">
        <v>1065</v>
      </c>
      <c r="F29" s="32">
        <v>1637.9</v>
      </c>
      <c r="G29" s="32">
        <v>9</v>
      </c>
      <c r="H29" s="32">
        <v>1133.2</v>
      </c>
      <c r="I29" s="32">
        <v>830.4</v>
      </c>
      <c r="J29" s="111">
        <v>133.43850000000003</v>
      </c>
      <c r="K29" s="108"/>
      <c r="L29" s="108"/>
      <c r="M29" s="108"/>
      <c r="N29" s="119">
        <v>707</v>
      </c>
      <c r="O29" s="91">
        <v>21</v>
      </c>
      <c r="P29" s="91">
        <v>676</v>
      </c>
      <c r="Q29" s="91">
        <v>439</v>
      </c>
      <c r="R29" s="136">
        <v>0</v>
      </c>
      <c r="S29" s="34">
        <v>0</v>
      </c>
      <c r="T29" s="34">
        <v>0</v>
      </c>
      <c r="U29" s="34">
        <v>0</v>
      </c>
      <c r="V29" s="111">
        <v>5283.67217</v>
      </c>
      <c r="W29" s="111">
        <v>34</v>
      </c>
      <c r="X29" s="111">
        <v>4185.22174</v>
      </c>
      <c r="Y29" s="111">
        <v>2820.39934</v>
      </c>
      <c r="Z29" s="34">
        <v>6554.602600000002</v>
      </c>
      <c r="AA29" s="34">
        <v>71</v>
      </c>
      <c r="AB29" s="34">
        <v>5847.620529999999</v>
      </c>
      <c r="AC29" s="34">
        <v>4115.35087</v>
      </c>
      <c r="AD29" s="109">
        <v>1048.4</v>
      </c>
      <c r="AE29" s="109">
        <v>69</v>
      </c>
      <c r="AF29" s="109">
        <v>1537.3</v>
      </c>
      <c r="AG29" s="109">
        <v>1056.9</v>
      </c>
      <c r="AH29" s="109">
        <v>304</v>
      </c>
      <c r="AI29" s="109">
        <v>0</v>
      </c>
      <c r="AJ29" s="109">
        <v>0</v>
      </c>
      <c r="AK29" s="109">
        <v>0</v>
      </c>
      <c r="AL29" s="90">
        <v>5981.168299999997</v>
      </c>
      <c r="AM29" s="90">
        <v>91</v>
      </c>
      <c r="AN29" s="90">
        <v>6160.84607</v>
      </c>
      <c r="AO29" s="90">
        <v>5409.66684</v>
      </c>
      <c r="AP29" s="88">
        <v>0</v>
      </c>
      <c r="AQ29" s="34">
        <v>0</v>
      </c>
      <c r="AR29" s="34">
        <v>0</v>
      </c>
      <c r="AS29" s="34">
        <v>0</v>
      </c>
      <c r="AT29" s="111">
        <v>4</v>
      </c>
      <c r="AU29" s="111">
        <v>0</v>
      </c>
      <c r="AV29" s="111">
        <v>0</v>
      </c>
      <c r="AW29" s="111">
        <v>0</v>
      </c>
      <c r="AX29" s="50">
        <f t="shared" si="7"/>
        <v>25820.18157</v>
      </c>
      <c r="AY29" s="50">
        <f t="shared" si="8"/>
        <v>303</v>
      </c>
      <c r="AZ29" s="50">
        <f t="shared" si="9"/>
        <v>21063.188339999997</v>
      </c>
      <c r="BA29" s="50">
        <f t="shared" si="10"/>
        <v>15736.71705</v>
      </c>
    </row>
    <row r="30" spans="1:53" s="2" customFormat="1" ht="15">
      <c r="A30" s="54" t="s">
        <v>22</v>
      </c>
      <c r="B30" s="37">
        <v>0</v>
      </c>
      <c r="C30" s="37">
        <v>0</v>
      </c>
      <c r="D30" s="37">
        <v>0</v>
      </c>
      <c r="E30" s="37">
        <v>0</v>
      </c>
      <c r="F30" s="37">
        <v>63.7</v>
      </c>
      <c r="G30" s="37">
        <v>0</v>
      </c>
      <c r="H30" s="37"/>
      <c r="I30" s="37"/>
      <c r="J30" s="118">
        <v>7051.949889999959</v>
      </c>
      <c r="K30" s="115">
        <v>680</v>
      </c>
      <c r="L30" s="115">
        <v>4579.538028899999</v>
      </c>
      <c r="M30" s="115">
        <v>4040.347399999998</v>
      </c>
      <c r="N30" s="120">
        <v>14</v>
      </c>
      <c r="O30" s="108">
        <v>0</v>
      </c>
      <c r="P30" s="108">
        <v>0</v>
      </c>
      <c r="Q30" s="108">
        <v>0</v>
      </c>
      <c r="R30" s="137">
        <v>2676.3588999999997</v>
      </c>
      <c r="S30" s="108">
        <v>32</v>
      </c>
      <c r="T30" s="34">
        <v>1600.37766</v>
      </c>
      <c r="U30" s="34">
        <v>1210.8570499999998</v>
      </c>
      <c r="V30" s="118">
        <v>0</v>
      </c>
      <c r="W30" s="118"/>
      <c r="X30" s="118"/>
      <c r="Y30" s="118"/>
      <c r="Z30" s="115">
        <v>2195.37318</v>
      </c>
      <c r="AA30" s="115">
        <v>14</v>
      </c>
      <c r="AB30" s="35">
        <v>2757.1068699999996</v>
      </c>
      <c r="AC30" s="35">
        <v>1636.2707099999996</v>
      </c>
      <c r="AD30" s="109">
        <v>299.4</v>
      </c>
      <c r="AE30" s="109">
        <v>32</v>
      </c>
      <c r="AF30" s="109">
        <v>131.9</v>
      </c>
      <c r="AG30" s="109">
        <v>77.6</v>
      </c>
      <c r="AH30" s="109">
        <v>46</v>
      </c>
      <c r="AI30" s="109">
        <v>0</v>
      </c>
      <c r="AJ30" s="109">
        <v>0</v>
      </c>
      <c r="AK30" s="109">
        <v>0</v>
      </c>
      <c r="AL30" s="95">
        <v>1953.5482299999996</v>
      </c>
      <c r="AM30" s="95">
        <v>17</v>
      </c>
      <c r="AN30" s="95">
        <v>891.80638</v>
      </c>
      <c r="AO30" s="95">
        <v>963.5487200000001</v>
      </c>
      <c r="AP30" s="106">
        <v>27.31903</v>
      </c>
      <c r="AQ30" s="106">
        <v>63</v>
      </c>
      <c r="AR30" s="106">
        <v>41.3522</v>
      </c>
      <c r="AS30" s="106">
        <v>36.46427</v>
      </c>
      <c r="AT30" s="111">
        <v>3</v>
      </c>
      <c r="AU30" s="111">
        <v>0</v>
      </c>
      <c r="AV30" s="111">
        <v>0</v>
      </c>
      <c r="AW30" s="111">
        <v>0</v>
      </c>
      <c r="AX30" s="55">
        <f t="shared" si="7"/>
        <v>14330.649229999959</v>
      </c>
      <c r="AY30" s="55">
        <f t="shared" si="8"/>
        <v>838</v>
      </c>
      <c r="AZ30" s="55">
        <f t="shared" si="9"/>
        <v>10002.081138899997</v>
      </c>
      <c r="BA30" s="55">
        <f t="shared" si="10"/>
        <v>7965.088149999998</v>
      </c>
    </row>
    <row r="31" spans="1:53" s="2" customFormat="1" ht="15">
      <c r="A31" s="54" t="s">
        <v>23</v>
      </c>
      <c r="B31" s="115">
        <v>101161</v>
      </c>
      <c r="C31" s="115">
        <v>1560</v>
      </c>
      <c r="D31" s="115">
        <v>119892</v>
      </c>
      <c r="E31" s="115">
        <v>105639</v>
      </c>
      <c r="F31" s="115">
        <v>39830.399999999994</v>
      </c>
      <c r="G31" s="115">
        <v>609</v>
      </c>
      <c r="H31" s="115">
        <v>28684.000000000007</v>
      </c>
      <c r="I31" s="115">
        <v>22459.9</v>
      </c>
      <c r="J31" s="118">
        <f aca="true" t="shared" si="11" ref="J31:Q31">SUM(J32:J38)</f>
        <v>160844.3648500003</v>
      </c>
      <c r="K31" s="118">
        <f t="shared" si="11"/>
        <v>2210</v>
      </c>
      <c r="L31" s="118">
        <f t="shared" si="11"/>
        <v>118812.49983149984</v>
      </c>
      <c r="M31" s="118">
        <f t="shared" si="11"/>
        <v>97807.24024</v>
      </c>
      <c r="N31" s="119">
        <f t="shared" si="11"/>
        <v>28354</v>
      </c>
      <c r="O31" s="111">
        <f t="shared" si="11"/>
        <v>603</v>
      </c>
      <c r="P31" s="111">
        <f t="shared" si="11"/>
        <v>30232</v>
      </c>
      <c r="Q31" s="111">
        <f t="shared" si="11"/>
        <v>23085</v>
      </c>
      <c r="R31" s="136">
        <v>166731.48175999976</v>
      </c>
      <c r="S31" s="108">
        <v>2461</v>
      </c>
      <c r="T31" s="34">
        <v>166660.47023000097</v>
      </c>
      <c r="U31" s="34">
        <v>137872.76658999952</v>
      </c>
      <c r="V31" s="118">
        <v>131634.84424000038</v>
      </c>
      <c r="W31" s="118">
        <v>1849</v>
      </c>
      <c r="X31" s="118">
        <v>120193.28184</v>
      </c>
      <c r="Y31" s="118">
        <v>105207.43311999999</v>
      </c>
      <c r="Z31" s="115">
        <v>73599.48141000004</v>
      </c>
      <c r="AA31" s="115">
        <v>665</v>
      </c>
      <c r="AB31" s="115">
        <v>77996.51664999998</v>
      </c>
      <c r="AC31" s="115">
        <v>62177.454190000026</v>
      </c>
      <c r="AD31" s="109">
        <v>5028.5</v>
      </c>
      <c r="AE31" s="109">
        <v>300</v>
      </c>
      <c r="AF31" s="109">
        <v>7716.4</v>
      </c>
      <c r="AG31" s="109">
        <v>5339.9</v>
      </c>
      <c r="AH31" s="109">
        <v>1205</v>
      </c>
      <c r="AI31" s="109">
        <v>0</v>
      </c>
      <c r="AJ31" s="109">
        <v>0</v>
      </c>
      <c r="AK31" s="109">
        <v>0</v>
      </c>
      <c r="AL31" s="95">
        <v>42446.57590000003</v>
      </c>
      <c r="AM31" s="95">
        <v>610</v>
      </c>
      <c r="AN31" s="95">
        <v>32708.46717</v>
      </c>
      <c r="AO31" s="95">
        <v>32110.977929999972</v>
      </c>
      <c r="AP31" s="106">
        <v>30.78664</v>
      </c>
      <c r="AQ31" s="106">
        <v>0</v>
      </c>
      <c r="AR31" s="106">
        <v>0</v>
      </c>
      <c r="AS31" s="106">
        <v>0</v>
      </c>
      <c r="AT31" s="111">
        <v>2890</v>
      </c>
      <c r="AU31" s="111">
        <v>63</v>
      </c>
      <c r="AV31" s="111">
        <v>2069</v>
      </c>
      <c r="AW31" s="111">
        <v>1433</v>
      </c>
      <c r="AX31" s="55">
        <f t="shared" si="7"/>
        <v>753756.4348000004</v>
      </c>
      <c r="AY31" s="55">
        <f t="shared" si="8"/>
        <v>10930</v>
      </c>
      <c r="AZ31" s="55">
        <f t="shared" si="9"/>
        <v>704964.6357215007</v>
      </c>
      <c r="BA31" s="55">
        <f t="shared" si="10"/>
        <v>593132.6720699995</v>
      </c>
    </row>
    <row r="32" spans="1:53" ht="15">
      <c r="A32" s="31" t="s">
        <v>24</v>
      </c>
      <c r="B32" s="32">
        <v>71739</v>
      </c>
      <c r="C32" s="32">
        <v>918</v>
      </c>
      <c r="D32" s="32">
        <v>78596</v>
      </c>
      <c r="E32" s="32">
        <v>69063</v>
      </c>
      <c r="F32" s="32">
        <v>22796.4</v>
      </c>
      <c r="G32" s="32">
        <v>223</v>
      </c>
      <c r="H32" s="32">
        <v>13290.8</v>
      </c>
      <c r="I32" s="32">
        <v>10531.6</v>
      </c>
      <c r="J32" s="111">
        <v>114311.53130000019</v>
      </c>
      <c r="K32" s="108">
        <v>1095</v>
      </c>
      <c r="L32" s="108">
        <v>83786.54059029986</v>
      </c>
      <c r="M32" s="108">
        <v>71243.28409000004</v>
      </c>
      <c r="N32" s="119">
        <v>21279</v>
      </c>
      <c r="O32" s="108">
        <v>380</v>
      </c>
      <c r="P32" s="108">
        <v>23249</v>
      </c>
      <c r="Q32" s="108">
        <v>17919</v>
      </c>
      <c r="R32" s="136">
        <v>104860.7205899998</v>
      </c>
      <c r="S32" s="108">
        <v>1288</v>
      </c>
      <c r="T32" s="34">
        <v>107479.61796000136</v>
      </c>
      <c r="U32" s="34">
        <v>89434.12387999975</v>
      </c>
      <c r="V32" s="106">
        <v>86367.2953600003</v>
      </c>
      <c r="W32" s="111">
        <v>938</v>
      </c>
      <c r="X32" s="111">
        <v>82896.41124</v>
      </c>
      <c r="Y32" s="111">
        <v>73954.51907</v>
      </c>
      <c r="Z32" s="108">
        <v>0</v>
      </c>
      <c r="AA32" s="108"/>
      <c r="AB32" s="34"/>
      <c r="AC32" s="34"/>
      <c r="AD32" s="109">
        <v>2575.5</v>
      </c>
      <c r="AE32" s="109">
        <v>114</v>
      </c>
      <c r="AF32" s="109">
        <v>3868</v>
      </c>
      <c r="AG32" s="109">
        <v>2677.8</v>
      </c>
      <c r="AH32" s="109">
        <v>583</v>
      </c>
      <c r="AI32" s="109">
        <v>0</v>
      </c>
      <c r="AJ32" s="109">
        <v>0</v>
      </c>
      <c r="AK32" s="109">
        <v>0</v>
      </c>
      <c r="AL32" s="90">
        <v>0</v>
      </c>
      <c r="AM32" s="90">
        <v>0</v>
      </c>
      <c r="AN32" s="90">
        <v>0</v>
      </c>
      <c r="AO32" s="90">
        <v>0</v>
      </c>
      <c r="AP32" s="88">
        <v>1.53636</v>
      </c>
      <c r="AQ32" s="108">
        <v>0</v>
      </c>
      <c r="AR32" s="34">
        <v>0</v>
      </c>
      <c r="AS32" s="34">
        <v>0</v>
      </c>
      <c r="AT32" s="111">
        <v>1124</v>
      </c>
      <c r="AU32" s="108">
        <v>23</v>
      </c>
      <c r="AV32" s="108">
        <v>734</v>
      </c>
      <c r="AW32" s="108">
        <v>492</v>
      </c>
      <c r="AX32" s="50">
        <f t="shared" si="7"/>
        <v>425637.9836100003</v>
      </c>
      <c r="AY32" s="50">
        <f t="shared" si="8"/>
        <v>4979</v>
      </c>
      <c r="AZ32" s="50">
        <f t="shared" si="9"/>
        <v>393900.3697903012</v>
      </c>
      <c r="BA32" s="50">
        <f t="shared" si="10"/>
        <v>335315.3270399998</v>
      </c>
    </row>
    <row r="33" spans="1:53" ht="15">
      <c r="A33" s="36" t="s">
        <v>25</v>
      </c>
      <c r="B33" s="32">
        <v>3575</v>
      </c>
      <c r="C33" s="32">
        <v>30</v>
      </c>
      <c r="D33" s="32">
        <v>13305</v>
      </c>
      <c r="E33" s="32">
        <v>12166</v>
      </c>
      <c r="F33" s="32">
        <v>4248.4</v>
      </c>
      <c r="G33" s="32">
        <v>60</v>
      </c>
      <c r="H33" s="32">
        <v>5049.1</v>
      </c>
      <c r="I33" s="32">
        <v>3821.6</v>
      </c>
      <c r="J33" s="121"/>
      <c r="K33" s="108"/>
      <c r="L33" s="108"/>
      <c r="M33" s="108"/>
      <c r="N33" s="122">
        <v>849</v>
      </c>
      <c r="O33" s="108">
        <v>15</v>
      </c>
      <c r="P33" s="108">
        <v>706</v>
      </c>
      <c r="Q33" s="108">
        <v>499</v>
      </c>
      <c r="R33" s="139">
        <v>3315.012840000001</v>
      </c>
      <c r="S33" s="108">
        <v>32</v>
      </c>
      <c r="T33" s="34">
        <v>1520.42543</v>
      </c>
      <c r="U33" s="34">
        <v>1257.0544000000002</v>
      </c>
      <c r="V33" s="121">
        <v>84.21627</v>
      </c>
      <c r="W33" s="121">
        <v>0</v>
      </c>
      <c r="X33" s="121">
        <v>0</v>
      </c>
      <c r="Y33" s="121">
        <v>0</v>
      </c>
      <c r="Z33" s="108">
        <v>0</v>
      </c>
      <c r="AA33" s="108"/>
      <c r="AB33" s="34"/>
      <c r="AC33" s="34"/>
      <c r="AD33" s="109">
        <v>294.6</v>
      </c>
      <c r="AE33" s="109">
        <v>14</v>
      </c>
      <c r="AF33" s="109">
        <v>483</v>
      </c>
      <c r="AG33" s="109">
        <v>351.2</v>
      </c>
      <c r="AH33" s="109">
        <v>31</v>
      </c>
      <c r="AI33" s="109">
        <v>0</v>
      </c>
      <c r="AJ33" s="109">
        <v>0</v>
      </c>
      <c r="AK33" s="109">
        <v>0</v>
      </c>
      <c r="AL33" s="90">
        <v>33079.61106000002</v>
      </c>
      <c r="AM33" s="90">
        <v>432</v>
      </c>
      <c r="AN33" s="90">
        <v>26742.94661</v>
      </c>
      <c r="AO33" s="90">
        <v>26594.230189999977</v>
      </c>
      <c r="AP33" s="88">
        <v>0.73277</v>
      </c>
      <c r="AQ33" s="108">
        <v>0</v>
      </c>
      <c r="AR33" s="34">
        <v>0</v>
      </c>
      <c r="AS33" s="34">
        <v>0</v>
      </c>
      <c r="AT33" s="111">
        <v>1179</v>
      </c>
      <c r="AU33" s="108">
        <v>18</v>
      </c>
      <c r="AV33" s="108">
        <v>871</v>
      </c>
      <c r="AW33" s="108">
        <v>605</v>
      </c>
      <c r="AX33" s="50">
        <f t="shared" si="7"/>
        <v>46656.57294000002</v>
      </c>
      <c r="AY33" s="50">
        <f t="shared" si="8"/>
        <v>601</v>
      </c>
      <c r="AZ33" s="50">
        <f t="shared" si="9"/>
        <v>48677.47203999999</v>
      </c>
      <c r="BA33" s="50">
        <f t="shared" si="10"/>
        <v>45294.08458999998</v>
      </c>
    </row>
    <row r="34" spans="1:53" ht="15">
      <c r="A34" s="31" t="s">
        <v>26</v>
      </c>
      <c r="B34" s="32">
        <v>25096</v>
      </c>
      <c r="C34" s="32">
        <v>600</v>
      </c>
      <c r="D34" s="32">
        <v>27390</v>
      </c>
      <c r="E34" s="32">
        <v>23951</v>
      </c>
      <c r="F34" s="32">
        <v>8709.7</v>
      </c>
      <c r="G34" s="32">
        <v>220</v>
      </c>
      <c r="H34" s="32">
        <v>6797.4</v>
      </c>
      <c r="I34" s="32">
        <v>5248.5</v>
      </c>
      <c r="J34" s="111">
        <v>32965.796880000074</v>
      </c>
      <c r="K34" s="108">
        <v>809</v>
      </c>
      <c r="L34" s="108">
        <v>27943.89437969996</v>
      </c>
      <c r="M34" s="108">
        <v>20717.850649999957</v>
      </c>
      <c r="N34" s="119">
        <v>5172</v>
      </c>
      <c r="O34" s="108">
        <v>178</v>
      </c>
      <c r="P34" s="108">
        <v>5021</v>
      </c>
      <c r="Q34" s="108">
        <v>3798</v>
      </c>
      <c r="R34" s="136">
        <v>44386.243269999984</v>
      </c>
      <c r="S34" s="108">
        <v>1027</v>
      </c>
      <c r="T34" s="34">
        <v>42663.17609999958</v>
      </c>
      <c r="U34" s="34">
        <v>35595.69773999975</v>
      </c>
      <c r="V34" s="111">
        <v>40033.8026100001</v>
      </c>
      <c r="W34" s="111">
        <v>825</v>
      </c>
      <c r="X34" s="111">
        <v>33058.50485</v>
      </c>
      <c r="Y34" s="111">
        <v>28260.98987999999</v>
      </c>
      <c r="Z34" s="108">
        <v>15087.388010000015</v>
      </c>
      <c r="AA34" s="108">
        <v>212</v>
      </c>
      <c r="AB34" s="34">
        <v>15486.583819999998</v>
      </c>
      <c r="AC34" s="34">
        <v>12030.620560000001</v>
      </c>
      <c r="AD34" s="109">
        <v>764.4</v>
      </c>
      <c r="AE34" s="109">
        <v>67</v>
      </c>
      <c r="AF34" s="109">
        <v>1127.1</v>
      </c>
      <c r="AG34" s="109">
        <v>787.5</v>
      </c>
      <c r="AH34" s="109">
        <v>271</v>
      </c>
      <c r="AI34" s="109">
        <v>0</v>
      </c>
      <c r="AJ34" s="109">
        <v>0</v>
      </c>
      <c r="AK34" s="109">
        <v>0</v>
      </c>
      <c r="AL34" s="90">
        <v>7403.14669000001</v>
      </c>
      <c r="AM34" s="90">
        <v>152</v>
      </c>
      <c r="AN34" s="90">
        <v>4042.11446</v>
      </c>
      <c r="AO34" s="90">
        <v>3694.3844299999964</v>
      </c>
      <c r="AP34" s="88">
        <v>2.64135</v>
      </c>
      <c r="AQ34" s="108">
        <v>0</v>
      </c>
      <c r="AR34" s="34">
        <v>0</v>
      </c>
      <c r="AS34" s="34">
        <v>0</v>
      </c>
      <c r="AT34" s="111">
        <v>434</v>
      </c>
      <c r="AU34" s="108">
        <v>19</v>
      </c>
      <c r="AV34" s="108">
        <v>387</v>
      </c>
      <c r="AW34" s="108">
        <v>275</v>
      </c>
      <c r="AX34" s="50">
        <f t="shared" si="7"/>
        <v>180326.1188100002</v>
      </c>
      <c r="AY34" s="50">
        <f t="shared" si="8"/>
        <v>4109</v>
      </c>
      <c r="AZ34" s="50">
        <f t="shared" si="9"/>
        <v>163916.77360969956</v>
      </c>
      <c r="BA34" s="50">
        <f t="shared" si="10"/>
        <v>134359.5432599997</v>
      </c>
    </row>
    <row r="35" spans="1:53" ht="15">
      <c r="A35" s="31" t="s">
        <v>27</v>
      </c>
      <c r="B35" s="32">
        <v>287</v>
      </c>
      <c r="C35" s="32">
        <v>3</v>
      </c>
      <c r="D35" s="32">
        <v>144</v>
      </c>
      <c r="E35" s="32">
        <v>117</v>
      </c>
      <c r="F35" s="32">
        <v>418.2</v>
      </c>
      <c r="G35" s="32">
        <v>95</v>
      </c>
      <c r="H35" s="32">
        <v>2481.9</v>
      </c>
      <c r="I35" s="32">
        <v>2028.2</v>
      </c>
      <c r="J35" s="111">
        <v>6907.10416000001</v>
      </c>
      <c r="K35" s="108">
        <v>260</v>
      </c>
      <c r="L35" s="108">
        <v>5894.9784185</v>
      </c>
      <c r="M35" s="108">
        <v>4924.92055</v>
      </c>
      <c r="N35" s="119">
        <v>340</v>
      </c>
      <c r="O35" s="108">
        <v>14</v>
      </c>
      <c r="P35" s="108">
        <v>355</v>
      </c>
      <c r="Q35" s="108">
        <v>256</v>
      </c>
      <c r="R35" s="136">
        <v>0</v>
      </c>
      <c r="S35" s="108">
        <v>0</v>
      </c>
      <c r="T35" s="34">
        <v>0</v>
      </c>
      <c r="U35" s="34">
        <v>0</v>
      </c>
      <c r="V35" s="111">
        <v>6.825</v>
      </c>
      <c r="W35" s="111">
        <v>0</v>
      </c>
      <c r="X35" s="111">
        <v>0</v>
      </c>
      <c r="Y35" s="111">
        <v>0</v>
      </c>
      <c r="Z35" s="108">
        <v>0</v>
      </c>
      <c r="AA35" s="108"/>
      <c r="AB35" s="34"/>
      <c r="AC35" s="34"/>
      <c r="AD35" s="109">
        <v>698.6</v>
      </c>
      <c r="AE35" s="109">
        <v>62</v>
      </c>
      <c r="AF35" s="109">
        <v>1053.9</v>
      </c>
      <c r="AG35" s="109">
        <v>754.6</v>
      </c>
      <c r="AH35" s="109">
        <v>224</v>
      </c>
      <c r="AI35" s="109">
        <v>0</v>
      </c>
      <c r="AJ35" s="109">
        <v>0</v>
      </c>
      <c r="AK35" s="109">
        <v>0</v>
      </c>
      <c r="AL35" s="90">
        <v>1891.33729</v>
      </c>
      <c r="AM35" s="90">
        <v>13</v>
      </c>
      <c r="AN35" s="90">
        <v>1856.76227</v>
      </c>
      <c r="AO35" s="90">
        <v>1747.29406</v>
      </c>
      <c r="AP35" s="88">
        <v>0.31584</v>
      </c>
      <c r="AQ35" s="108">
        <v>0</v>
      </c>
      <c r="AR35" s="34">
        <v>0</v>
      </c>
      <c r="AS35" s="34">
        <v>0</v>
      </c>
      <c r="AT35" s="111">
        <v>84</v>
      </c>
      <c r="AU35" s="108">
        <v>2</v>
      </c>
      <c r="AV35" s="108">
        <v>17</v>
      </c>
      <c r="AW35" s="108">
        <v>13</v>
      </c>
      <c r="AX35" s="50">
        <f t="shared" si="7"/>
        <v>10857.382290000009</v>
      </c>
      <c r="AY35" s="50">
        <f t="shared" si="8"/>
        <v>449</v>
      </c>
      <c r="AZ35" s="50">
        <f t="shared" si="9"/>
        <v>11803.5406885</v>
      </c>
      <c r="BA35" s="50">
        <f t="shared" si="10"/>
        <v>9841.01461</v>
      </c>
    </row>
    <row r="36" spans="1:53" ht="15">
      <c r="A36" s="31" t="s">
        <v>28</v>
      </c>
      <c r="B36" s="32">
        <v>311</v>
      </c>
      <c r="C36" s="32">
        <v>2</v>
      </c>
      <c r="D36" s="32">
        <v>221</v>
      </c>
      <c r="E36" s="32">
        <v>177</v>
      </c>
      <c r="F36" s="32">
        <v>1131.2</v>
      </c>
      <c r="G36" s="32">
        <v>2</v>
      </c>
      <c r="H36" s="32">
        <v>195.4</v>
      </c>
      <c r="I36" s="32">
        <v>125.3</v>
      </c>
      <c r="J36" s="111">
        <v>6117.546200000009</v>
      </c>
      <c r="K36" s="108">
        <v>9</v>
      </c>
      <c r="L36" s="108">
        <v>548.8964028</v>
      </c>
      <c r="M36" s="108">
        <v>459.82022</v>
      </c>
      <c r="N36" s="119">
        <v>334</v>
      </c>
      <c r="O36" s="108">
        <v>4</v>
      </c>
      <c r="P36" s="108">
        <v>464</v>
      </c>
      <c r="Q36" s="108">
        <v>325</v>
      </c>
      <c r="R36" s="136">
        <v>7656.88304</v>
      </c>
      <c r="S36" s="108">
        <v>60</v>
      </c>
      <c r="T36" s="34">
        <v>11326.029499999995</v>
      </c>
      <c r="U36" s="34">
        <v>8953.839159999998</v>
      </c>
      <c r="V36" s="111">
        <v>0</v>
      </c>
      <c r="W36" s="111">
        <v>0</v>
      </c>
      <c r="X36" s="111">
        <v>0</v>
      </c>
      <c r="Y36" s="111">
        <v>0</v>
      </c>
      <c r="Z36" s="108">
        <v>3991.663680000002</v>
      </c>
      <c r="AA36" s="108">
        <v>32</v>
      </c>
      <c r="AB36" s="34">
        <v>4214.22793</v>
      </c>
      <c r="AC36" s="34">
        <v>2865.9248099999995</v>
      </c>
      <c r="AD36" s="109">
        <v>190.9</v>
      </c>
      <c r="AE36" s="109">
        <v>3</v>
      </c>
      <c r="AF36" s="109">
        <v>286.9</v>
      </c>
      <c r="AG36" s="109">
        <v>141.6</v>
      </c>
      <c r="AH36" s="109">
        <v>52</v>
      </c>
      <c r="AI36" s="109">
        <v>0</v>
      </c>
      <c r="AJ36" s="109">
        <v>0</v>
      </c>
      <c r="AK36" s="109">
        <v>0</v>
      </c>
      <c r="AL36" s="90">
        <v>0</v>
      </c>
      <c r="AM36" s="90">
        <v>0</v>
      </c>
      <c r="AN36" s="90">
        <v>0</v>
      </c>
      <c r="AO36" s="90">
        <v>0</v>
      </c>
      <c r="AP36" s="88">
        <v>25.24551</v>
      </c>
      <c r="AQ36" s="108">
        <v>0</v>
      </c>
      <c r="AR36" s="34">
        <v>0</v>
      </c>
      <c r="AS36" s="34">
        <v>0</v>
      </c>
      <c r="AT36" s="111">
        <v>27</v>
      </c>
      <c r="AU36" s="111">
        <v>0</v>
      </c>
      <c r="AV36" s="111">
        <v>0</v>
      </c>
      <c r="AW36" s="111">
        <v>0</v>
      </c>
      <c r="AX36" s="50">
        <f t="shared" si="7"/>
        <v>19837.438430000013</v>
      </c>
      <c r="AY36" s="50">
        <f t="shared" si="8"/>
        <v>112</v>
      </c>
      <c r="AZ36" s="50">
        <f t="shared" si="9"/>
        <v>17256.453832799998</v>
      </c>
      <c r="BA36" s="50">
        <f t="shared" si="10"/>
        <v>13048.484189999997</v>
      </c>
    </row>
    <row r="37" spans="1:53" ht="15">
      <c r="A37" s="31" t="s">
        <v>29</v>
      </c>
      <c r="B37" s="32">
        <v>136</v>
      </c>
      <c r="C37" s="32">
        <v>7</v>
      </c>
      <c r="D37" s="32">
        <v>236</v>
      </c>
      <c r="E37" s="32">
        <v>165</v>
      </c>
      <c r="F37" s="32">
        <v>268.4</v>
      </c>
      <c r="G37" s="32">
        <v>2</v>
      </c>
      <c r="H37" s="32">
        <v>236.4</v>
      </c>
      <c r="I37" s="32">
        <v>204</v>
      </c>
      <c r="J37" s="111"/>
      <c r="K37" s="108"/>
      <c r="L37" s="108"/>
      <c r="M37" s="108"/>
      <c r="N37" s="119">
        <v>62</v>
      </c>
      <c r="O37" s="108">
        <v>1</v>
      </c>
      <c r="P37" s="108">
        <v>91</v>
      </c>
      <c r="Q37" s="108">
        <v>68</v>
      </c>
      <c r="R37" s="136">
        <v>828.12327</v>
      </c>
      <c r="S37" s="108">
        <v>1</v>
      </c>
      <c r="T37" s="34">
        <v>98.49158</v>
      </c>
      <c r="U37" s="34">
        <v>40.69672</v>
      </c>
      <c r="V37" s="111">
        <v>7.705</v>
      </c>
      <c r="W37" s="111">
        <v>0</v>
      </c>
      <c r="X37" s="111">
        <v>0</v>
      </c>
      <c r="Y37" s="111">
        <v>0</v>
      </c>
      <c r="Z37" s="108">
        <v>0</v>
      </c>
      <c r="AA37" s="108"/>
      <c r="AB37" s="34"/>
      <c r="AC37" s="34"/>
      <c r="AD37" s="109">
        <v>86.1</v>
      </c>
      <c r="AE37" s="109">
        <v>4</v>
      </c>
      <c r="AF37" s="109">
        <v>144.3</v>
      </c>
      <c r="AG37" s="109">
        <v>93.6</v>
      </c>
      <c r="AH37" s="109">
        <v>4</v>
      </c>
      <c r="AI37" s="109">
        <v>0</v>
      </c>
      <c r="AJ37" s="109">
        <v>0</v>
      </c>
      <c r="AK37" s="109">
        <v>0</v>
      </c>
      <c r="AL37" s="90">
        <v>0</v>
      </c>
      <c r="AM37" s="90">
        <v>0</v>
      </c>
      <c r="AN37" s="90">
        <v>0</v>
      </c>
      <c r="AO37" s="90">
        <v>0</v>
      </c>
      <c r="AP37" s="88"/>
      <c r="AQ37" s="108">
        <v>0</v>
      </c>
      <c r="AR37" s="34">
        <v>0</v>
      </c>
      <c r="AS37" s="34">
        <v>0</v>
      </c>
      <c r="AT37" s="111">
        <v>0</v>
      </c>
      <c r="AU37" s="111">
        <v>0</v>
      </c>
      <c r="AV37" s="111">
        <v>0</v>
      </c>
      <c r="AW37" s="111">
        <v>0</v>
      </c>
      <c r="AX37" s="50">
        <f t="shared" si="7"/>
        <v>1392.32827</v>
      </c>
      <c r="AY37" s="50">
        <f t="shared" si="8"/>
        <v>15</v>
      </c>
      <c r="AZ37" s="50">
        <f t="shared" si="9"/>
        <v>806.1915799999999</v>
      </c>
      <c r="BA37" s="50">
        <f t="shared" si="10"/>
        <v>571.29672</v>
      </c>
    </row>
    <row r="38" spans="1:53" ht="15">
      <c r="A38" s="31" t="s">
        <v>30</v>
      </c>
      <c r="B38" s="32">
        <v>17</v>
      </c>
      <c r="C38" s="32">
        <v>0</v>
      </c>
      <c r="D38" s="32">
        <v>0</v>
      </c>
      <c r="E38" s="32">
        <v>0</v>
      </c>
      <c r="F38" s="32">
        <v>2258.1</v>
      </c>
      <c r="G38" s="32">
        <v>7</v>
      </c>
      <c r="H38" s="32">
        <v>633</v>
      </c>
      <c r="I38" s="32">
        <v>500.7</v>
      </c>
      <c r="J38" s="111">
        <v>542.3863100000002</v>
      </c>
      <c r="K38" s="108">
        <v>37</v>
      </c>
      <c r="L38" s="108">
        <v>638.1900402</v>
      </c>
      <c r="M38" s="108">
        <v>461.36473</v>
      </c>
      <c r="N38" s="119">
        <v>318</v>
      </c>
      <c r="O38" s="108">
        <v>11</v>
      </c>
      <c r="P38" s="108">
        <v>346</v>
      </c>
      <c r="Q38" s="108">
        <v>220</v>
      </c>
      <c r="R38" s="136">
        <v>5684.498750000001</v>
      </c>
      <c r="S38" s="108">
        <v>53</v>
      </c>
      <c r="T38" s="34">
        <v>3572.7296599999977</v>
      </c>
      <c r="U38" s="34">
        <v>2591.354689999999</v>
      </c>
      <c r="V38" s="111">
        <v>5135.046670000001</v>
      </c>
      <c r="W38" s="111">
        <v>86</v>
      </c>
      <c r="X38" s="111">
        <v>4238.36575</v>
      </c>
      <c r="Y38" s="111">
        <v>2991.9241700000002</v>
      </c>
      <c r="Z38" s="108">
        <v>54520.429720000015</v>
      </c>
      <c r="AA38" s="108">
        <v>421</v>
      </c>
      <c r="AB38" s="34">
        <v>58295.70489999998</v>
      </c>
      <c r="AC38" s="34">
        <v>47280.908820000026</v>
      </c>
      <c r="AD38" s="109">
        <v>418.3</v>
      </c>
      <c r="AE38" s="109">
        <v>36</v>
      </c>
      <c r="AF38" s="109">
        <v>753.3</v>
      </c>
      <c r="AG38" s="109">
        <v>533.7</v>
      </c>
      <c r="AH38" s="109">
        <v>40</v>
      </c>
      <c r="AI38" s="109">
        <v>0</v>
      </c>
      <c r="AJ38" s="109">
        <v>0</v>
      </c>
      <c r="AK38" s="109">
        <v>0</v>
      </c>
      <c r="AL38" s="90">
        <v>72.48086</v>
      </c>
      <c r="AM38" s="90">
        <v>13</v>
      </c>
      <c r="AN38" s="90">
        <v>66.64383000000002</v>
      </c>
      <c r="AO38" s="90">
        <v>75.06925</v>
      </c>
      <c r="AP38" s="88">
        <v>0.31481</v>
      </c>
      <c r="AQ38" s="108">
        <v>0</v>
      </c>
      <c r="AR38" s="34">
        <v>0</v>
      </c>
      <c r="AS38" s="34">
        <v>0</v>
      </c>
      <c r="AT38" s="111">
        <v>42</v>
      </c>
      <c r="AU38" s="111">
        <v>1</v>
      </c>
      <c r="AV38" s="111">
        <v>60</v>
      </c>
      <c r="AW38" s="111">
        <v>48</v>
      </c>
      <c r="AX38" s="50">
        <f t="shared" si="7"/>
        <v>69048.55712000001</v>
      </c>
      <c r="AY38" s="50">
        <f t="shared" si="8"/>
        <v>665</v>
      </c>
      <c r="AZ38" s="50">
        <f t="shared" si="9"/>
        <v>68603.93418019998</v>
      </c>
      <c r="BA38" s="50">
        <f t="shared" si="10"/>
        <v>54703.02166000002</v>
      </c>
    </row>
    <row r="39" spans="1:53" s="2" customFormat="1" ht="15">
      <c r="A39" s="56" t="s">
        <v>31</v>
      </c>
      <c r="B39" s="115">
        <v>19633</v>
      </c>
      <c r="C39" s="115">
        <v>453</v>
      </c>
      <c r="D39" s="115">
        <v>10615</v>
      </c>
      <c r="E39" s="115">
        <v>9167</v>
      </c>
      <c r="F39" s="115">
        <v>92388.90000000001</v>
      </c>
      <c r="G39" s="115">
        <v>2993</v>
      </c>
      <c r="H39" s="115">
        <v>66415</v>
      </c>
      <c r="I39" s="115">
        <v>55004.1</v>
      </c>
      <c r="J39" s="118">
        <f>J40+J43</f>
        <v>146197.577</v>
      </c>
      <c r="K39" s="118">
        <f>K40+K43</f>
        <v>4221</v>
      </c>
      <c r="L39" s="118">
        <f>L40+L43</f>
        <v>101994.48748660022</v>
      </c>
      <c r="M39" s="118">
        <f>M40+M43</f>
        <v>79027.56364000004</v>
      </c>
      <c r="N39" s="123">
        <f>SUM(N40+N43+N46)</f>
        <v>17322</v>
      </c>
      <c r="O39" s="111">
        <f>SUM(O40+O43+O46)</f>
        <v>569</v>
      </c>
      <c r="P39" s="111">
        <f>SUM(P40+P43+P46)</f>
        <v>13951</v>
      </c>
      <c r="Q39" s="111">
        <f>SUM(Q40+Q43+Q46)</f>
        <v>10001</v>
      </c>
      <c r="R39" s="136">
        <v>178414.96834000005</v>
      </c>
      <c r="S39" s="108">
        <v>6198</v>
      </c>
      <c r="T39" s="34">
        <v>129695.04053000045</v>
      </c>
      <c r="U39" s="34">
        <v>109718.54074000036</v>
      </c>
      <c r="V39" s="116">
        <v>7097.28448</v>
      </c>
      <c r="W39" s="116">
        <v>145</v>
      </c>
      <c r="X39" s="116">
        <v>5518.726720000001</v>
      </c>
      <c r="Y39" s="116">
        <v>4896.40996</v>
      </c>
      <c r="Z39" s="115">
        <v>126290.79077000036</v>
      </c>
      <c r="AA39" s="115">
        <v>4087</v>
      </c>
      <c r="AB39" s="115">
        <v>95671.38068999963</v>
      </c>
      <c r="AC39" s="115">
        <v>78646.02133999992</v>
      </c>
      <c r="AD39" s="108">
        <v>18164.4</v>
      </c>
      <c r="AE39" s="108">
        <v>1671</v>
      </c>
      <c r="AF39" s="108">
        <v>26281</v>
      </c>
      <c r="AG39" s="108">
        <v>19455.6</v>
      </c>
      <c r="AH39" s="124">
        <v>8415</v>
      </c>
      <c r="AI39" s="124">
        <v>6</v>
      </c>
      <c r="AJ39" s="124">
        <v>195</v>
      </c>
      <c r="AK39" s="124">
        <v>129</v>
      </c>
      <c r="AL39" s="115">
        <v>24222.066839999992</v>
      </c>
      <c r="AM39" s="115">
        <v>1025</v>
      </c>
      <c r="AN39" s="115">
        <v>18768.477049999994</v>
      </c>
      <c r="AO39" s="115">
        <v>17455.21989999999</v>
      </c>
      <c r="AP39" s="125">
        <v>82.98085</v>
      </c>
      <c r="AQ39" s="125">
        <v>0</v>
      </c>
      <c r="AR39" s="125">
        <v>0</v>
      </c>
      <c r="AS39" s="125">
        <v>0</v>
      </c>
      <c r="AT39" s="111">
        <v>1340</v>
      </c>
      <c r="AU39" s="126">
        <v>38</v>
      </c>
      <c r="AV39" s="126">
        <v>797</v>
      </c>
      <c r="AW39" s="126">
        <v>565</v>
      </c>
      <c r="AX39" s="55">
        <f t="shared" si="7"/>
        <v>639568.9682800005</v>
      </c>
      <c r="AY39" s="55">
        <f t="shared" si="8"/>
        <v>21406</v>
      </c>
      <c r="AZ39" s="55">
        <f t="shared" si="9"/>
        <v>469902.1124766003</v>
      </c>
      <c r="BA39" s="55">
        <f t="shared" si="10"/>
        <v>384065.4555800003</v>
      </c>
    </row>
    <row r="40" spans="1:53" s="2" customFormat="1" ht="15">
      <c r="A40" s="54" t="s">
        <v>52</v>
      </c>
      <c r="B40" s="37">
        <v>14966</v>
      </c>
      <c r="C40" s="37">
        <v>309</v>
      </c>
      <c r="D40" s="37">
        <v>7826</v>
      </c>
      <c r="E40" s="37">
        <v>6921</v>
      </c>
      <c r="F40" s="37">
        <v>61790.100000000006</v>
      </c>
      <c r="G40" s="37">
        <v>1887</v>
      </c>
      <c r="H40" s="37">
        <v>45124.2</v>
      </c>
      <c r="I40" s="37">
        <v>38222</v>
      </c>
      <c r="J40" s="118">
        <f>J41+J42</f>
        <v>122162.515</v>
      </c>
      <c r="K40" s="118">
        <f>K41+K42</f>
        <v>3100</v>
      </c>
      <c r="L40" s="118">
        <f>L41+L42</f>
        <v>83814.425356511</v>
      </c>
      <c r="M40" s="118">
        <f>M41+M42</f>
        <v>64941.25317000004</v>
      </c>
      <c r="N40" s="119">
        <f>SUM(N41:N42)</f>
        <v>6700</v>
      </c>
      <c r="O40" s="111">
        <f>SUM(O41:O42)</f>
        <v>112</v>
      </c>
      <c r="P40" s="111">
        <f>SUM(P41:P42)</f>
        <v>4158</v>
      </c>
      <c r="Q40" s="111">
        <f>SUM(Q41:Q42)</f>
        <v>2987</v>
      </c>
      <c r="R40" s="136">
        <v>122569.32676000005</v>
      </c>
      <c r="S40" s="108">
        <v>3465</v>
      </c>
      <c r="T40" s="34">
        <v>81945.93696000043</v>
      </c>
      <c r="U40" s="34">
        <v>71608.68650000035</v>
      </c>
      <c r="V40" s="111">
        <v>6663.50382</v>
      </c>
      <c r="W40" s="111">
        <v>124</v>
      </c>
      <c r="X40" s="111">
        <v>4705.98672</v>
      </c>
      <c r="Y40" s="111">
        <v>4210.01796</v>
      </c>
      <c r="Z40" s="115">
        <v>89848.15172999962</v>
      </c>
      <c r="AA40" s="115">
        <v>2445</v>
      </c>
      <c r="AB40" s="115">
        <v>69594.52495999963</v>
      </c>
      <c r="AC40" s="115">
        <v>58014.66501999991</v>
      </c>
      <c r="AD40" s="109">
        <v>6246.5</v>
      </c>
      <c r="AE40" s="109">
        <v>296</v>
      </c>
      <c r="AF40" s="109">
        <v>8658.8</v>
      </c>
      <c r="AG40" s="109">
        <v>6530.8</v>
      </c>
      <c r="AH40" s="127">
        <v>2815</v>
      </c>
      <c r="AI40" s="127">
        <v>6</v>
      </c>
      <c r="AJ40" s="127">
        <v>195</v>
      </c>
      <c r="AK40" s="127">
        <v>129</v>
      </c>
      <c r="AL40" s="115">
        <v>12427.480449999994</v>
      </c>
      <c r="AM40" s="115">
        <v>355</v>
      </c>
      <c r="AN40" s="115">
        <v>8120.148609999997</v>
      </c>
      <c r="AO40" s="115">
        <v>8278.14830999999</v>
      </c>
      <c r="AP40" s="106">
        <v>53.083729999999996</v>
      </c>
      <c r="AQ40" s="106">
        <v>0</v>
      </c>
      <c r="AR40" s="106">
        <v>0</v>
      </c>
      <c r="AS40" s="106">
        <v>0</v>
      </c>
      <c r="AT40" s="111">
        <v>391</v>
      </c>
      <c r="AU40" s="111">
        <v>5</v>
      </c>
      <c r="AV40" s="111">
        <v>162</v>
      </c>
      <c r="AW40" s="111">
        <v>113</v>
      </c>
      <c r="AX40" s="55">
        <f t="shared" si="7"/>
        <v>446632.6614899997</v>
      </c>
      <c r="AY40" s="55">
        <f t="shared" si="8"/>
        <v>12104</v>
      </c>
      <c r="AZ40" s="55">
        <f t="shared" si="9"/>
        <v>314305.022606511</v>
      </c>
      <c r="BA40" s="55">
        <f t="shared" si="10"/>
        <v>261955.5709600003</v>
      </c>
    </row>
    <row r="41" spans="1:53" ht="15">
      <c r="A41" s="31" t="s">
        <v>53</v>
      </c>
      <c r="B41" s="32">
        <v>1246</v>
      </c>
      <c r="C41" s="32">
        <v>24</v>
      </c>
      <c r="D41" s="32">
        <v>662</v>
      </c>
      <c r="E41" s="32">
        <v>520</v>
      </c>
      <c r="F41" s="32">
        <v>17443.8</v>
      </c>
      <c r="G41" s="32">
        <v>465</v>
      </c>
      <c r="H41" s="32">
        <v>11874.2</v>
      </c>
      <c r="I41" s="32">
        <v>8916</v>
      </c>
      <c r="J41" s="111">
        <v>46222.564</v>
      </c>
      <c r="K41" s="111">
        <v>1537</v>
      </c>
      <c r="L41" s="111">
        <v>34760.3153577265</v>
      </c>
      <c r="M41" s="111">
        <v>26933.05394999998</v>
      </c>
      <c r="N41" s="119">
        <v>986</v>
      </c>
      <c r="O41" s="94">
        <v>19</v>
      </c>
      <c r="P41" s="94">
        <v>715</v>
      </c>
      <c r="Q41" s="94">
        <v>389</v>
      </c>
      <c r="R41" s="136">
        <v>20369.774020000008</v>
      </c>
      <c r="S41" s="108">
        <v>665</v>
      </c>
      <c r="T41" s="34">
        <v>16950.050429999996</v>
      </c>
      <c r="U41" s="34">
        <v>12618.199159999978</v>
      </c>
      <c r="V41" s="111">
        <v>0</v>
      </c>
      <c r="W41" s="111">
        <v>0</v>
      </c>
      <c r="X41" s="111">
        <v>0</v>
      </c>
      <c r="Y41" s="111">
        <v>0</v>
      </c>
      <c r="Z41" s="34">
        <v>18073.144450000018</v>
      </c>
      <c r="AA41" s="34">
        <v>666</v>
      </c>
      <c r="AB41" s="34">
        <v>16055.673899999994</v>
      </c>
      <c r="AC41" s="34">
        <v>12104.39487</v>
      </c>
      <c r="AD41" s="109">
        <v>1825.4</v>
      </c>
      <c r="AE41" s="109">
        <v>109</v>
      </c>
      <c r="AF41" s="109">
        <v>2741.1</v>
      </c>
      <c r="AG41" s="109">
        <v>1933.4</v>
      </c>
      <c r="AH41" s="127">
        <v>600</v>
      </c>
      <c r="AI41" s="127">
        <v>0</v>
      </c>
      <c r="AJ41" s="127">
        <v>0</v>
      </c>
      <c r="AK41" s="127">
        <v>0</v>
      </c>
      <c r="AL41" s="90">
        <v>1519.5996900000007</v>
      </c>
      <c r="AM41" s="90">
        <v>29</v>
      </c>
      <c r="AN41" s="90">
        <v>676.55224</v>
      </c>
      <c r="AO41" s="90">
        <v>649.0913600000001</v>
      </c>
      <c r="AP41" s="94">
        <v>37.54382</v>
      </c>
      <c r="AQ41" s="108">
        <v>0</v>
      </c>
      <c r="AR41" s="34">
        <v>0</v>
      </c>
      <c r="AS41" s="34">
        <v>0</v>
      </c>
      <c r="AT41" s="111">
        <v>34</v>
      </c>
      <c r="AU41" s="111">
        <v>1</v>
      </c>
      <c r="AV41" s="111">
        <v>30</v>
      </c>
      <c r="AW41" s="111">
        <v>15</v>
      </c>
      <c r="AX41" s="50">
        <f t="shared" si="7"/>
        <v>108357.82598000004</v>
      </c>
      <c r="AY41" s="50">
        <f t="shared" si="8"/>
        <v>3515</v>
      </c>
      <c r="AZ41" s="50">
        <f t="shared" si="9"/>
        <v>84464.8919277265</v>
      </c>
      <c r="BA41" s="50">
        <f t="shared" si="10"/>
        <v>64078.139339999965</v>
      </c>
    </row>
    <row r="42" spans="1:53" ht="15">
      <c r="A42" s="31" t="s">
        <v>54</v>
      </c>
      <c r="B42" s="32">
        <v>13720</v>
      </c>
      <c r="C42" s="32">
        <v>285</v>
      </c>
      <c r="D42" s="32">
        <v>7164</v>
      </c>
      <c r="E42" s="32">
        <v>6401</v>
      </c>
      <c r="F42" s="32">
        <v>44346.3</v>
      </c>
      <c r="G42" s="32">
        <v>1422</v>
      </c>
      <c r="H42" s="32">
        <v>33250</v>
      </c>
      <c r="I42" s="32">
        <v>29306</v>
      </c>
      <c r="J42" s="111">
        <v>75939.951</v>
      </c>
      <c r="K42" s="111">
        <v>1563</v>
      </c>
      <c r="L42" s="111">
        <v>49054.109998784494</v>
      </c>
      <c r="M42" s="111">
        <v>38008.19922000006</v>
      </c>
      <c r="N42" s="119">
        <v>5714</v>
      </c>
      <c r="O42" s="94">
        <v>93</v>
      </c>
      <c r="P42" s="94">
        <v>3443</v>
      </c>
      <c r="Q42" s="94">
        <v>2598</v>
      </c>
      <c r="R42" s="136">
        <v>102199.55274000004</v>
      </c>
      <c r="S42" s="108">
        <v>2800</v>
      </c>
      <c r="T42" s="34">
        <v>64995.88653000044</v>
      </c>
      <c r="U42" s="34">
        <v>58990.48734000037</v>
      </c>
      <c r="V42" s="111">
        <v>6663.50382</v>
      </c>
      <c r="W42" s="111">
        <v>124</v>
      </c>
      <c r="X42" s="111">
        <v>4705.98672</v>
      </c>
      <c r="Y42" s="111">
        <v>4210.01796</v>
      </c>
      <c r="Z42" s="34">
        <v>71775.0072799996</v>
      </c>
      <c r="AA42" s="34">
        <v>1779</v>
      </c>
      <c r="AB42" s="34">
        <v>53538.85105999964</v>
      </c>
      <c r="AC42" s="34">
        <v>45910.27014999991</v>
      </c>
      <c r="AD42" s="109">
        <v>4421</v>
      </c>
      <c r="AE42" s="109">
        <v>187</v>
      </c>
      <c r="AF42" s="109">
        <v>5917.7</v>
      </c>
      <c r="AG42" s="109">
        <v>4597.5</v>
      </c>
      <c r="AH42" s="127">
        <v>2215</v>
      </c>
      <c r="AI42" s="127">
        <v>6</v>
      </c>
      <c r="AJ42" s="127">
        <v>195</v>
      </c>
      <c r="AK42" s="127">
        <v>129</v>
      </c>
      <c r="AL42" s="90">
        <v>10907.880759999993</v>
      </c>
      <c r="AM42" s="90">
        <v>326</v>
      </c>
      <c r="AN42" s="90">
        <v>7443.596369999997</v>
      </c>
      <c r="AO42" s="90">
        <v>7629.056949999989</v>
      </c>
      <c r="AP42" s="94">
        <v>15.539909999999999</v>
      </c>
      <c r="AQ42" s="108">
        <v>0</v>
      </c>
      <c r="AR42" s="34">
        <v>0</v>
      </c>
      <c r="AS42" s="34">
        <v>0</v>
      </c>
      <c r="AT42" s="111">
        <v>357</v>
      </c>
      <c r="AU42" s="108">
        <v>4</v>
      </c>
      <c r="AV42" s="108">
        <v>132</v>
      </c>
      <c r="AW42" s="108">
        <v>98</v>
      </c>
      <c r="AX42" s="50">
        <f t="shared" si="7"/>
        <v>338274.7355099996</v>
      </c>
      <c r="AY42" s="50">
        <f t="shared" si="8"/>
        <v>8589</v>
      </c>
      <c r="AZ42" s="50">
        <f t="shared" si="9"/>
        <v>229840.13067878454</v>
      </c>
      <c r="BA42" s="50">
        <f t="shared" si="10"/>
        <v>197877.53162000034</v>
      </c>
    </row>
    <row r="43" spans="1:53" s="2" customFormat="1" ht="15">
      <c r="A43" s="54" t="s">
        <v>55</v>
      </c>
      <c r="B43" s="115">
        <v>3167</v>
      </c>
      <c r="C43" s="115">
        <v>116</v>
      </c>
      <c r="D43" s="115">
        <v>2122</v>
      </c>
      <c r="E43" s="115">
        <v>1684</v>
      </c>
      <c r="F43" s="115">
        <v>21717.300000000003</v>
      </c>
      <c r="G43" s="115">
        <v>867</v>
      </c>
      <c r="H43" s="115">
        <v>15126.7</v>
      </c>
      <c r="I43" s="115">
        <v>11671.900000000001</v>
      </c>
      <c r="J43" s="118">
        <f>J44+J45</f>
        <v>24035.061999999998</v>
      </c>
      <c r="K43" s="118">
        <f>K44+K45</f>
        <v>1121</v>
      </c>
      <c r="L43" s="118">
        <f>L44+L45</f>
        <v>18180.062130089224</v>
      </c>
      <c r="M43" s="118">
        <f>M44+M45</f>
        <v>14086.310470000004</v>
      </c>
      <c r="N43" s="119">
        <f>SUM(N44:N45)</f>
        <v>9430</v>
      </c>
      <c r="O43" s="111">
        <f>SUM(O44:O45)</f>
        <v>397</v>
      </c>
      <c r="P43" s="111">
        <f>SUM(P44:P45)</f>
        <v>8447</v>
      </c>
      <c r="Q43" s="111">
        <f>SUM(Q44:Q45)</f>
        <v>6013</v>
      </c>
      <c r="R43" s="136">
        <v>40053.86791</v>
      </c>
      <c r="S43" s="108">
        <v>2168</v>
      </c>
      <c r="T43" s="34">
        <v>34657.664650000006</v>
      </c>
      <c r="U43" s="34">
        <v>26777.11976</v>
      </c>
      <c r="V43" s="111">
        <v>433.78066</v>
      </c>
      <c r="W43" s="111">
        <v>21</v>
      </c>
      <c r="X43" s="111">
        <v>812.74</v>
      </c>
      <c r="Y43" s="111">
        <v>686.392</v>
      </c>
      <c r="Z43" s="35">
        <v>36442.63904000001</v>
      </c>
      <c r="AA43" s="35">
        <v>1642</v>
      </c>
      <c r="AB43" s="35">
        <v>26076.855729999996</v>
      </c>
      <c r="AC43" s="35">
        <v>20631.35632</v>
      </c>
      <c r="AD43" s="109">
        <v>10927.7</v>
      </c>
      <c r="AE43" s="109">
        <v>1294</v>
      </c>
      <c r="AF43" s="109">
        <v>16153.3</v>
      </c>
      <c r="AG43" s="109">
        <v>11767.3</v>
      </c>
      <c r="AH43" s="127">
        <v>5600</v>
      </c>
      <c r="AI43" s="127"/>
      <c r="AJ43" s="127"/>
      <c r="AK43" s="127"/>
      <c r="AL43" s="115">
        <v>11794.586389999999</v>
      </c>
      <c r="AM43" s="115">
        <v>670</v>
      </c>
      <c r="AN43" s="115">
        <v>10648.32844</v>
      </c>
      <c r="AO43" s="115">
        <v>9177.07159</v>
      </c>
      <c r="AP43" s="111">
        <v>29.89712</v>
      </c>
      <c r="AQ43" s="106">
        <v>0</v>
      </c>
      <c r="AR43" s="106">
        <v>0</v>
      </c>
      <c r="AS43" s="106">
        <v>0</v>
      </c>
      <c r="AT43" s="111">
        <v>949</v>
      </c>
      <c r="AU43" s="111">
        <v>33</v>
      </c>
      <c r="AV43" s="111">
        <v>635</v>
      </c>
      <c r="AW43" s="111">
        <v>452</v>
      </c>
      <c r="AX43" s="55">
        <f t="shared" si="7"/>
        <v>164580.83312000005</v>
      </c>
      <c r="AY43" s="55">
        <f t="shared" si="8"/>
        <v>8329</v>
      </c>
      <c r="AZ43" s="55">
        <f t="shared" si="9"/>
        <v>132859.65095008924</v>
      </c>
      <c r="BA43" s="55">
        <f t="shared" si="10"/>
        <v>102946.45014</v>
      </c>
    </row>
    <row r="44" spans="1:53" ht="15">
      <c r="A44" s="31" t="s">
        <v>56</v>
      </c>
      <c r="B44" s="32">
        <v>856</v>
      </c>
      <c r="C44" s="32">
        <v>34</v>
      </c>
      <c r="D44" s="32">
        <v>613</v>
      </c>
      <c r="E44" s="32">
        <v>460</v>
      </c>
      <c r="F44" s="32">
        <v>8497.6</v>
      </c>
      <c r="G44" s="32">
        <v>360</v>
      </c>
      <c r="H44" s="32">
        <v>5687.2</v>
      </c>
      <c r="I44" s="32">
        <v>4150.8</v>
      </c>
      <c r="J44" s="111">
        <v>11547.615</v>
      </c>
      <c r="K44" s="108">
        <v>718</v>
      </c>
      <c r="L44" s="111">
        <v>9417.982445360803</v>
      </c>
      <c r="M44" s="108">
        <v>7297.259150000003</v>
      </c>
      <c r="N44" s="119">
        <v>1610</v>
      </c>
      <c r="O44" s="111">
        <v>85</v>
      </c>
      <c r="P44" s="111">
        <v>1398</v>
      </c>
      <c r="Q44" s="111">
        <v>1003</v>
      </c>
      <c r="R44" s="136">
        <v>20546.637600000002</v>
      </c>
      <c r="S44" s="108">
        <v>1413</v>
      </c>
      <c r="T44" s="34">
        <v>18333.28739000002</v>
      </c>
      <c r="U44" s="34">
        <v>13817.030349999995</v>
      </c>
      <c r="V44" s="111">
        <v>0</v>
      </c>
      <c r="W44" s="111">
        <v>0</v>
      </c>
      <c r="X44" s="111">
        <v>0</v>
      </c>
      <c r="Y44" s="111">
        <v>0</v>
      </c>
      <c r="Z44" s="34">
        <v>16082.26800999998</v>
      </c>
      <c r="AA44" s="34">
        <v>872</v>
      </c>
      <c r="AB44" s="34">
        <v>12485.49011</v>
      </c>
      <c r="AC44" s="34">
        <v>9774.90173</v>
      </c>
      <c r="AD44" s="109">
        <v>4634</v>
      </c>
      <c r="AE44" s="109">
        <v>731</v>
      </c>
      <c r="AF44" s="109">
        <v>6734.5</v>
      </c>
      <c r="AG44" s="109">
        <v>4960.4</v>
      </c>
      <c r="AH44" s="127">
        <v>3352</v>
      </c>
      <c r="AI44" s="127">
        <v>0</v>
      </c>
      <c r="AJ44" s="127">
        <v>0</v>
      </c>
      <c r="AK44" s="127">
        <v>0</v>
      </c>
      <c r="AL44" s="90">
        <v>2910.573989999999</v>
      </c>
      <c r="AM44" s="90">
        <v>189</v>
      </c>
      <c r="AN44" s="90">
        <v>2450.51467</v>
      </c>
      <c r="AO44" s="90">
        <v>1966.25983</v>
      </c>
      <c r="AP44" s="88">
        <v>13.1856</v>
      </c>
      <c r="AQ44" s="108">
        <v>0</v>
      </c>
      <c r="AR44" s="34">
        <v>0</v>
      </c>
      <c r="AS44" s="34">
        <v>0</v>
      </c>
      <c r="AT44" s="111">
        <v>148</v>
      </c>
      <c r="AU44" s="111">
        <v>8</v>
      </c>
      <c r="AV44" s="111">
        <v>108</v>
      </c>
      <c r="AW44" s="111">
        <v>82</v>
      </c>
      <c r="AX44" s="50">
        <f t="shared" si="7"/>
        <v>70197.88019999999</v>
      </c>
      <c r="AY44" s="50">
        <f t="shared" si="8"/>
        <v>4410</v>
      </c>
      <c r="AZ44" s="50">
        <f t="shared" si="9"/>
        <v>57227.97461536082</v>
      </c>
      <c r="BA44" s="50">
        <f t="shared" si="10"/>
        <v>43511.651060000004</v>
      </c>
    </row>
    <row r="45" spans="1:53" ht="15">
      <c r="A45" s="31" t="s">
        <v>57</v>
      </c>
      <c r="B45" s="32">
        <v>2311</v>
      </c>
      <c r="C45" s="32">
        <v>82</v>
      </c>
      <c r="D45" s="32">
        <v>1509</v>
      </c>
      <c r="E45" s="32">
        <v>1224</v>
      </c>
      <c r="F45" s="32">
        <v>13219.7</v>
      </c>
      <c r="G45" s="32">
        <v>507</v>
      </c>
      <c r="H45" s="32">
        <v>9439.5</v>
      </c>
      <c r="I45" s="32">
        <v>7521.1</v>
      </c>
      <c r="J45" s="111">
        <v>12487.447</v>
      </c>
      <c r="K45" s="108">
        <v>403</v>
      </c>
      <c r="L45" s="108">
        <v>8762.079684728422</v>
      </c>
      <c r="M45" s="108">
        <v>6789.051320000001</v>
      </c>
      <c r="N45" s="119">
        <v>7820</v>
      </c>
      <c r="O45" s="111">
        <v>312</v>
      </c>
      <c r="P45" s="111">
        <v>7049</v>
      </c>
      <c r="Q45" s="111">
        <v>5010</v>
      </c>
      <c r="R45" s="136">
        <v>19507.230310000003</v>
      </c>
      <c r="S45" s="108">
        <v>755</v>
      </c>
      <c r="T45" s="34">
        <v>16324.37725999999</v>
      </c>
      <c r="U45" s="34">
        <v>12960.089410000006</v>
      </c>
      <c r="V45" s="111">
        <v>433.78066</v>
      </c>
      <c r="W45" s="111">
        <v>21</v>
      </c>
      <c r="X45" s="111">
        <v>812.74</v>
      </c>
      <c r="Y45" s="111">
        <v>686.392</v>
      </c>
      <c r="Z45" s="34">
        <v>20360.371030000028</v>
      </c>
      <c r="AA45" s="34">
        <v>770</v>
      </c>
      <c r="AB45" s="34">
        <v>13591.365619999997</v>
      </c>
      <c r="AC45" s="34">
        <v>10856.454590000001</v>
      </c>
      <c r="AD45" s="109">
        <v>6293.7</v>
      </c>
      <c r="AE45" s="109">
        <v>563</v>
      </c>
      <c r="AF45" s="109">
        <v>9418.8</v>
      </c>
      <c r="AG45" s="109">
        <v>6806.9</v>
      </c>
      <c r="AH45" s="127">
        <v>2248</v>
      </c>
      <c r="AI45" s="127">
        <v>0</v>
      </c>
      <c r="AJ45" s="127">
        <v>0</v>
      </c>
      <c r="AK45" s="127">
        <v>0</v>
      </c>
      <c r="AL45" s="90">
        <v>8884.0124</v>
      </c>
      <c r="AM45" s="90">
        <v>481</v>
      </c>
      <c r="AN45" s="90">
        <v>8197.813769999999</v>
      </c>
      <c r="AO45" s="90">
        <v>7210.81176</v>
      </c>
      <c r="AP45" s="88">
        <v>16.71152</v>
      </c>
      <c r="AQ45" s="108">
        <v>0</v>
      </c>
      <c r="AR45" s="34">
        <v>0</v>
      </c>
      <c r="AS45" s="34">
        <v>0</v>
      </c>
      <c r="AT45" s="111">
        <v>801</v>
      </c>
      <c r="AU45" s="108">
        <v>25</v>
      </c>
      <c r="AV45" s="108">
        <v>527</v>
      </c>
      <c r="AW45" s="108">
        <v>370</v>
      </c>
      <c r="AX45" s="50">
        <f t="shared" si="7"/>
        <v>94382.95292000003</v>
      </c>
      <c r="AY45" s="50">
        <f t="shared" si="8"/>
        <v>3919</v>
      </c>
      <c r="AZ45" s="50">
        <f t="shared" si="9"/>
        <v>75631.6763347284</v>
      </c>
      <c r="BA45" s="50">
        <f t="shared" si="10"/>
        <v>59434.799080000004</v>
      </c>
    </row>
    <row r="46" spans="1:53" s="2" customFormat="1" ht="15">
      <c r="A46" s="54" t="s">
        <v>58</v>
      </c>
      <c r="B46" s="37">
        <v>1500</v>
      </c>
      <c r="C46" s="37">
        <v>28</v>
      </c>
      <c r="D46" s="37">
        <v>667</v>
      </c>
      <c r="E46" s="37">
        <v>562</v>
      </c>
      <c r="F46" s="37">
        <v>8881.5</v>
      </c>
      <c r="G46" s="37">
        <v>239</v>
      </c>
      <c r="H46" s="37">
        <v>6164.1</v>
      </c>
      <c r="I46" s="37">
        <v>5110.2</v>
      </c>
      <c r="J46" s="111">
        <v>0</v>
      </c>
      <c r="K46" s="108">
        <v>0</v>
      </c>
      <c r="L46" s="108">
        <v>0</v>
      </c>
      <c r="M46" s="108">
        <v>0</v>
      </c>
      <c r="N46" s="119">
        <v>1192</v>
      </c>
      <c r="O46" s="111">
        <v>60</v>
      </c>
      <c r="P46" s="111">
        <v>1346</v>
      </c>
      <c r="Q46" s="111">
        <v>1001</v>
      </c>
      <c r="R46" s="136">
        <v>15791.773669999997</v>
      </c>
      <c r="S46" s="108">
        <v>565</v>
      </c>
      <c r="T46" s="34">
        <v>13091.438920000017</v>
      </c>
      <c r="U46" s="34">
        <v>11332.73448000002</v>
      </c>
      <c r="V46" s="111">
        <v>0</v>
      </c>
      <c r="W46" s="111">
        <v>0</v>
      </c>
      <c r="X46" s="111">
        <v>0</v>
      </c>
      <c r="Y46" s="111">
        <v>0</v>
      </c>
      <c r="Z46" s="115"/>
      <c r="AA46" s="115"/>
      <c r="AB46" s="35"/>
      <c r="AC46" s="35"/>
      <c r="AD46" s="109">
        <v>990.2</v>
      </c>
      <c r="AE46" s="109">
        <v>81</v>
      </c>
      <c r="AF46" s="109">
        <v>1468.9</v>
      </c>
      <c r="AG46" s="109">
        <v>1157.5</v>
      </c>
      <c r="AH46" s="127">
        <v>0</v>
      </c>
      <c r="AI46" s="127">
        <v>0</v>
      </c>
      <c r="AJ46" s="127">
        <v>0</v>
      </c>
      <c r="AK46" s="127">
        <v>0</v>
      </c>
      <c r="AL46" s="95">
        <v>1453.1489300000003</v>
      </c>
      <c r="AM46" s="95">
        <v>54</v>
      </c>
      <c r="AN46" s="95">
        <v>786.1473799999999</v>
      </c>
      <c r="AO46" s="95">
        <v>718.2824299999999</v>
      </c>
      <c r="AP46" s="88">
        <v>0.23981</v>
      </c>
      <c r="AQ46" s="108">
        <v>0</v>
      </c>
      <c r="AR46" s="34">
        <v>0</v>
      </c>
      <c r="AS46" s="34">
        <v>0</v>
      </c>
      <c r="AT46" s="111">
        <v>0</v>
      </c>
      <c r="AU46" s="108">
        <v>0</v>
      </c>
      <c r="AV46" s="108">
        <v>0</v>
      </c>
      <c r="AW46" s="108">
        <v>0</v>
      </c>
      <c r="AX46" s="55">
        <f t="shared" si="7"/>
        <v>29808.862409999994</v>
      </c>
      <c r="AY46" s="55">
        <f t="shared" si="8"/>
        <v>1027</v>
      </c>
      <c r="AZ46" s="55">
        <f t="shared" si="9"/>
        <v>23523.586300000017</v>
      </c>
      <c r="BA46" s="55">
        <f t="shared" si="10"/>
        <v>19881.716910000017</v>
      </c>
    </row>
    <row r="47" spans="1:53" s="2" customFormat="1" ht="15">
      <c r="A47" s="54" t="s">
        <v>32</v>
      </c>
      <c r="B47" s="115">
        <v>1733</v>
      </c>
      <c r="C47" s="115">
        <v>0</v>
      </c>
      <c r="D47" s="115">
        <v>0</v>
      </c>
      <c r="E47" s="115">
        <v>0</v>
      </c>
      <c r="F47" s="115">
        <v>1979.2</v>
      </c>
      <c r="G47" s="115">
        <v>0</v>
      </c>
      <c r="H47" s="115">
        <v>0</v>
      </c>
      <c r="I47" s="115">
        <v>0</v>
      </c>
      <c r="J47" s="118">
        <f aca="true" t="shared" si="12" ref="J47:Q47">SUM(J48:J50)</f>
        <v>0</v>
      </c>
      <c r="K47" s="118">
        <f t="shared" si="12"/>
        <v>0</v>
      </c>
      <c r="L47" s="118">
        <f t="shared" si="12"/>
        <v>0</v>
      </c>
      <c r="M47" s="118">
        <f t="shared" si="12"/>
        <v>0</v>
      </c>
      <c r="N47" s="119">
        <f t="shared" si="12"/>
        <v>51</v>
      </c>
      <c r="O47" s="111">
        <f t="shared" si="12"/>
        <v>2</v>
      </c>
      <c r="P47" s="111">
        <f t="shared" si="12"/>
        <v>58</v>
      </c>
      <c r="Q47" s="111">
        <f t="shared" si="12"/>
        <v>35</v>
      </c>
      <c r="R47" s="136">
        <v>9505.602470000002</v>
      </c>
      <c r="S47" s="108">
        <v>0</v>
      </c>
      <c r="T47" s="108">
        <v>0</v>
      </c>
      <c r="U47" s="108">
        <v>0</v>
      </c>
      <c r="V47" s="118">
        <v>0</v>
      </c>
      <c r="W47" s="118">
        <v>0</v>
      </c>
      <c r="X47" s="118">
        <v>0</v>
      </c>
      <c r="Y47" s="118">
        <v>0</v>
      </c>
      <c r="Z47" s="115">
        <v>47.388000000000005</v>
      </c>
      <c r="AA47" s="115">
        <v>0</v>
      </c>
      <c r="AB47" s="115">
        <v>0</v>
      </c>
      <c r="AC47" s="115">
        <v>0</v>
      </c>
      <c r="AD47" s="108">
        <v>7.9</v>
      </c>
      <c r="AE47" s="108">
        <v>1</v>
      </c>
      <c r="AF47" s="108">
        <v>17.5</v>
      </c>
      <c r="AG47" s="108">
        <v>13.1</v>
      </c>
      <c r="AH47" s="124">
        <v>625</v>
      </c>
      <c r="AI47" s="124">
        <v>0</v>
      </c>
      <c r="AJ47" s="124">
        <v>0</v>
      </c>
      <c r="AK47" s="124">
        <v>0</v>
      </c>
      <c r="AL47" s="95">
        <v>2318.143640000003</v>
      </c>
      <c r="AM47" s="95">
        <v>5</v>
      </c>
      <c r="AN47" s="95">
        <v>117.10979</v>
      </c>
      <c r="AO47" s="95">
        <v>123.74371</v>
      </c>
      <c r="AP47" s="106">
        <v>0</v>
      </c>
      <c r="AQ47" s="106">
        <v>0</v>
      </c>
      <c r="AR47" s="106">
        <v>0</v>
      </c>
      <c r="AS47" s="106">
        <v>0</v>
      </c>
      <c r="AT47" s="111">
        <v>0</v>
      </c>
      <c r="AU47" s="111">
        <v>0</v>
      </c>
      <c r="AV47" s="111">
        <v>0</v>
      </c>
      <c r="AW47" s="111">
        <v>0</v>
      </c>
      <c r="AX47" s="55">
        <f t="shared" si="7"/>
        <v>16267.234110000005</v>
      </c>
      <c r="AY47" s="55">
        <f t="shared" si="8"/>
        <v>8</v>
      </c>
      <c r="AZ47" s="55">
        <f t="shared" si="9"/>
        <v>192.60979</v>
      </c>
      <c r="BA47" s="55">
        <f t="shared" si="10"/>
        <v>171.84371</v>
      </c>
    </row>
    <row r="48" spans="1:53" ht="15">
      <c r="A48" s="31" t="s">
        <v>33</v>
      </c>
      <c r="B48" s="32">
        <v>1568</v>
      </c>
      <c r="C48" s="32">
        <v>0</v>
      </c>
      <c r="D48" s="32">
        <v>0</v>
      </c>
      <c r="E48" s="32">
        <v>0</v>
      </c>
      <c r="F48" s="32"/>
      <c r="G48" s="32"/>
      <c r="H48" s="32"/>
      <c r="I48" s="32"/>
      <c r="J48" s="32"/>
      <c r="K48" s="32"/>
      <c r="L48" s="32"/>
      <c r="M48" s="32"/>
      <c r="N48" s="119">
        <v>51</v>
      </c>
      <c r="O48" s="108">
        <v>2</v>
      </c>
      <c r="P48" s="108">
        <v>58</v>
      </c>
      <c r="Q48" s="108">
        <v>35</v>
      </c>
      <c r="R48" s="136">
        <v>220.1676</v>
      </c>
      <c r="S48" s="108">
        <v>0</v>
      </c>
      <c r="T48" s="108">
        <v>0</v>
      </c>
      <c r="U48" s="108">
        <v>0</v>
      </c>
      <c r="V48" s="111">
        <v>0</v>
      </c>
      <c r="W48" s="111">
        <v>0</v>
      </c>
      <c r="X48" s="111">
        <v>0</v>
      </c>
      <c r="Y48" s="111">
        <v>0</v>
      </c>
      <c r="Z48" s="108">
        <v>28.92605</v>
      </c>
      <c r="AA48" s="108">
        <v>0</v>
      </c>
      <c r="AB48" s="108">
        <v>0</v>
      </c>
      <c r="AC48" s="108">
        <v>0</v>
      </c>
      <c r="AD48" s="109">
        <v>7.9</v>
      </c>
      <c r="AE48" s="109">
        <v>1</v>
      </c>
      <c r="AF48" s="109">
        <v>17.5</v>
      </c>
      <c r="AG48" s="109">
        <v>13.1</v>
      </c>
      <c r="AH48" s="127">
        <v>0</v>
      </c>
      <c r="AI48" s="127">
        <v>0</v>
      </c>
      <c r="AJ48" s="127">
        <v>0</v>
      </c>
      <c r="AK48" s="127">
        <v>0</v>
      </c>
      <c r="AL48" s="108">
        <v>92.67809</v>
      </c>
      <c r="AM48" s="108">
        <v>0</v>
      </c>
      <c r="AN48" s="108">
        <v>0</v>
      </c>
      <c r="AO48" s="108">
        <v>0</v>
      </c>
      <c r="AP48" s="88">
        <v>0</v>
      </c>
      <c r="AQ48" s="108">
        <v>0</v>
      </c>
      <c r="AR48" s="108">
        <v>0</v>
      </c>
      <c r="AS48" s="108">
        <v>0</v>
      </c>
      <c r="AT48" s="111">
        <v>0</v>
      </c>
      <c r="AU48" s="111">
        <v>0</v>
      </c>
      <c r="AV48" s="111">
        <v>0</v>
      </c>
      <c r="AW48" s="111">
        <v>0</v>
      </c>
      <c r="AX48" s="50">
        <f t="shared" si="7"/>
        <v>1968.6717400000002</v>
      </c>
      <c r="AY48" s="50">
        <f t="shared" si="8"/>
        <v>3</v>
      </c>
      <c r="AZ48" s="50">
        <f t="shared" si="9"/>
        <v>75.5</v>
      </c>
      <c r="BA48" s="50">
        <f t="shared" si="10"/>
        <v>48.1</v>
      </c>
    </row>
    <row r="49" spans="1:53" ht="15">
      <c r="A49" s="31" t="s">
        <v>34</v>
      </c>
      <c r="B49" s="32">
        <v>0</v>
      </c>
      <c r="C49" s="32">
        <v>0</v>
      </c>
      <c r="D49" s="32">
        <v>0</v>
      </c>
      <c r="E49" s="32">
        <v>0</v>
      </c>
      <c r="F49" s="32"/>
      <c r="G49" s="32"/>
      <c r="H49" s="32"/>
      <c r="I49" s="32"/>
      <c r="J49" s="32"/>
      <c r="K49" s="32"/>
      <c r="L49" s="32"/>
      <c r="M49" s="32"/>
      <c r="N49" s="119"/>
      <c r="O49" s="108"/>
      <c r="P49" s="108"/>
      <c r="Q49" s="108"/>
      <c r="R49" s="136">
        <v>0</v>
      </c>
      <c r="S49" s="108">
        <v>0</v>
      </c>
      <c r="T49" s="108">
        <v>0</v>
      </c>
      <c r="U49" s="108">
        <v>0</v>
      </c>
      <c r="V49" s="111">
        <v>0</v>
      </c>
      <c r="W49" s="111">
        <v>0</v>
      </c>
      <c r="X49" s="111">
        <v>0</v>
      </c>
      <c r="Y49" s="111">
        <v>0</v>
      </c>
      <c r="Z49" s="108">
        <v>0</v>
      </c>
      <c r="AA49" s="108"/>
      <c r="AB49" s="108"/>
      <c r="AC49" s="108"/>
      <c r="AD49" s="109"/>
      <c r="AE49" s="109"/>
      <c r="AF49" s="109"/>
      <c r="AG49" s="109"/>
      <c r="AH49" s="127">
        <v>625</v>
      </c>
      <c r="AI49" s="127">
        <v>0</v>
      </c>
      <c r="AJ49" s="127">
        <v>0</v>
      </c>
      <c r="AK49" s="127">
        <v>0</v>
      </c>
      <c r="AL49" s="108">
        <v>617.29875</v>
      </c>
      <c r="AM49" s="108">
        <v>2</v>
      </c>
      <c r="AN49" s="108">
        <v>78.20979</v>
      </c>
      <c r="AO49" s="108">
        <v>94.63383</v>
      </c>
      <c r="AP49" s="88">
        <v>0</v>
      </c>
      <c r="AQ49" s="108">
        <v>0</v>
      </c>
      <c r="AR49" s="108">
        <v>0</v>
      </c>
      <c r="AS49" s="108">
        <v>0</v>
      </c>
      <c r="AT49" s="111">
        <v>0</v>
      </c>
      <c r="AU49" s="111">
        <v>0</v>
      </c>
      <c r="AV49" s="111">
        <v>0</v>
      </c>
      <c r="AW49" s="111">
        <v>0</v>
      </c>
      <c r="AX49" s="50">
        <f t="shared" si="7"/>
        <v>1242.29875</v>
      </c>
      <c r="AY49" s="50">
        <f t="shared" si="8"/>
        <v>2</v>
      </c>
      <c r="AZ49" s="50">
        <f t="shared" si="9"/>
        <v>78.20979</v>
      </c>
      <c r="BA49" s="50">
        <f t="shared" si="10"/>
        <v>94.63383</v>
      </c>
    </row>
    <row r="50" spans="1:53" ht="15">
      <c r="A50" s="31" t="s">
        <v>35</v>
      </c>
      <c r="B50" s="32">
        <v>165</v>
      </c>
      <c r="C50" s="32">
        <v>0</v>
      </c>
      <c r="D50" s="32">
        <v>0</v>
      </c>
      <c r="E50" s="32">
        <v>0</v>
      </c>
      <c r="F50" s="32">
        <v>1979.2</v>
      </c>
      <c r="G50" s="32"/>
      <c r="H50" s="32"/>
      <c r="I50" s="32"/>
      <c r="J50" s="32"/>
      <c r="K50" s="32"/>
      <c r="L50" s="32"/>
      <c r="M50" s="32"/>
      <c r="N50" s="119"/>
      <c r="O50" s="108"/>
      <c r="P50" s="108"/>
      <c r="Q50" s="108"/>
      <c r="R50" s="136">
        <v>9285.434870000001</v>
      </c>
      <c r="S50" s="108">
        <v>0</v>
      </c>
      <c r="T50" s="108">
        <v>0</v>
      </c>
      <c r="U50" s="108">
        <v>0</v>
      </c>
      <c r="V50" s="111">
        <v>0</v>
      </c>
      <c r="W50" s="111">
        <v>0</v>
      </c>
      <c r="X50" s="111">
        <v>0</v>
      </c>
      <c r="Y50" s="111">
        <v>0</v>
      </c>
      <c r="Z50" s="108">
        <v>18.46195</v>
      </c>
      <c r="AA50" s="108"/>
      <c r="AB50" s="108"/>
      <c r="AC50" s="108"/>
      <c r="AD50" s="109"/>
      <c r="AE50" s="109"/>
      <c r="AF50" s="109"/>
      <c r="AG50" s="109"/>
      <c r="AH50" s="127">
        <v>0</v>
      </c>
      <c r="AI50" s="127">
        <v>0</v>
      </c>
      <c r="AJ50" s="127">
        <v>0</v>
      </c>
      <c r="AK50" s="127">
        <v>0</v>
      </c>
      <c r="AL50" s="108">
        <v>1608.1668000000027</v>
      </c>
      <c r="AM50" s="108">
        <v>3</v>
      </c>
      <c r="AN50" s="108">
        <v>38.9</v>
      </c>
      <c r="AO50" s="108">
        <v>29.109879999999997</v>
      </c>
      <c r="AP50" s="88">
        <v>0</v>
      </c>
      <c r="AQ50" s="108">
        <v>0</v>
      </c>
      <c r="AR50" s="108">
        <v>0</v>
      </c>
      <c r="AS50" s="108">
        <v>0</v>
      </c>
      <c r="AT50" s="111">
        <v>0</v>
      </c>
      <c r="AU50" s="111">
        <v>0</v>
      </c>
      <c r="AV50" s="111">
        <v>0</v>
      </c>
      <c r="AW50" s="111">
        <v>0</v>
      </c>
      <c r="AX50" s="50">
        <f t="shared" si="7"/>
        <v>13056.263620000005</v>
      </c>
      <c r="AY50" s="50">
        <f t="shared" si="8"/>
        <v>3</v>
      </c>
      <c r="AZ50" s="50">
        <f t="shared" si="9"/>
        <v>38.9</v>
      </c>
      <c r="BA50" s="50">
        <f t="shared" si="10"/>
        <v>29.109879999999997</v>
      </c>
    </row>
    <row r="51" spans="1:53" s="2" customFormat="1" ht="15">
      <c r="A51" s="54" t="s">
        <v>36</v>
      </c>
      <c r="B51" s="37">
        <v>3</v>
      </c>
      <c r="C51" s="37">
        <v>0</v>
      </c>
      <c r="D51" s="37">
        <v>0</v>
      </c>
      <c r="E51" s="37">
        <v>0</v>
      </c>
      <c r="F51" s="37">
        <v>41.6</v>
      </c>
      <c r="G51" s="37">
        <v>0</v>
      </c>
      <c r="H51" s="37"/>
      <c r="I51" s="37"/>
      <c r="J51" s="115">
        <v>15195.958860000024</v>
      </c>
      <c r="K51" s="115">
        <v>207</v>
      </c>
      <c r="L51" s="115">
        <v>11833.332431200004</v>
      </c>
      <c r="M51" s="115">
        <v>9814.069380000004</v>
      </c>
      <c r="N51" s="119">
        <v>30</v>
      </c>
      <c r="O51" s="108">
        <v>0</v>
      </c>
      <c r="P51" s="108">
        <v>0</v>
      </c>
      <c r="Q51" s="108">
        <v>0</v>
      </c>
      <c r="R51" s="136">
        <v>4868.529030000001</v>
      </c>
      <c r="S51" s="108">
        <v>177</v>
      </c>
      <c r="T51" s="34">
        <v>4839.465379999995</v>
      </c>
      <c r="U51" s="34">
        <v>3634.5009600000058</v>
      </c>
      <c r="V51" s="118">
        <v>5333</v>
      </c>
      <c r="W51" s="118">
        <v>102</v>
      </c>
      <c r="X51" s="118">
        <v>3993</v>
      </c>
      <c r="Y51" s="118">
        <v>2736</v>
      </c>
      <c r="Z51" s="115">
        <v>1165.9569799999997</v>
      </c>
      <c r="AA51" s="115">
        <v>1</v>
      </c>
      <c r="AB51" s="35">
        <v>59.97577</v>
      </c>
      <c r="AC51" s="35">
        <v>41.98303</v>
      </c>
      <c r="AD51" s="109">
        <v>1855.1</v>
      </c>
      <c r="AE51" s="109">
        <v>41</v>
      </c>
      <c r="AF51" s="109">
        <v>2350.4</v>
      </c>
      <c r="AG51" s="109">
        <v>1689.3</v>
      </c>
      <c r="AH51" s="127">
        <v>2041</v>
      </c>
      <c r="AI51" s="127">
        <v>0</v>
      </c>
      <c r="AJ51" s="127">
        <v>0</v>
      </c>
      <c r="AK51" s="127">
        <v>0</v>
      </c>
      <c r="AL51" s="95">
        <v>4385.611269999999</v>
      </c>
      <c r="AM51" s="95">
        <v>19</v>
      </c>
      <c r="AN51" s="95">
        <v>1037.6453099999999</v>
      </c>
      <c r="AO51" s="95">
        <v>925.34491</v>
      </c>
      <c r="AP51" s="106">
        <v>37582.21774</v>
      </c>
      <c r="AQ51" s="108">
        <v>118095</v>
      </c>
      <c r="AR51" s="34">
        <v>53366.98227</v>
      </c>
      <c r="AS51" s="34">
        <v>53345.42886</v>
      </c>
      <c r="AT51" s="111">
        <v>41</v>
      </c>
      <c r="AU51" s="111">
        <v>0</v>
      </c>
      <c r="AV51" s="111">
        <v>0</v>
      </c>
      <c r="AW51" s="111">
        <v>0</v>
      </c>
      <c r="AX51" s="55">
        <f t="shared" si="7"/>
        <v>72542.97388000002</v>
      </c>
      <c r="AY51" s="55">
        <f t="shared" si="8"/>
        <v>118642</v>
      </c>
      <c r="AZ51" s="55">
        <f t="shared" si="9"/>
        <v>77480.8011612</v>
      </c>
      <c r="BA51" s="55">
        <f t="shared" si="10"/>
        <v>72186.62714000001</v>
      </c>
    </row>
    <row r="52" spans="1:53" s="4" customFormat="1" ht="15">
      <c r="A52" s="54" t="s">
        <v>7</v>
      </c>
      <c r="B52" s="128">
        <v>146731</v>
      </c>
      <c r="C52" s="128">
        <v>2142</v>
      </c>
      <c r="D52" s="128">
        <v>146758</v>
      </c>
      <c r="E52" s="128">
        <v>126363</v>
      </c>
      <c r="F52" s="128">
        <v>163872.1</v>
      </c>
      <c r="G52" s="128">
        <v>3927</v>
      </c>
      <c r="H52" s="128">
        <v>115453</v>
      </c>
      <c r="I52" s="128">
        <v>93289.4</v>
      </c>
      <c r="J52" s="101">
        <v>440428.17827000027</v>
      </c>
      <c r="K52" s="101">
        <v>8631</v>
      </c>
      <c r="L52" s="101">
        <v>329915.9937766001</v>
      </c>
      <c r="M52" s="101">
        <v>268669.82227000006</v>
      </c>
      <c r="N52" s="120">
        <f>SUM(N21+N30+N31+N39+N47+N51)</f>
        <v>48639</v>
      </c>
      <c r="O52" s="118">
        <f>SUM(O21+O31+O30+O39+O47+O51)</f>
        <v>1366</v>
      </c>
      <c r="P52" s="118">
        <f>SUM(P21+P31+P30+P39+P47+P51)</f>
        <v>48784</v>
      </c>
      <c r="Q52" s="118">
        <f>SUM(Q21+Q30+Q31+Q39+Q47+Q51)</f>
        <v>36094</v>
      </c>
      <c r="R52" s="137">
        <v>417038.3721099998</v>
      </c>
      <c r="S52" s="108">
        <v>9417</v>
      </c>
      <c r="T52" s="34">
        <v>351706.0165000014</v>
      </c>
      <c r="U52" s="34">
        <v>289794.7296099999</v>
      </c>
      <c r="V52" s="113">
        <v>168200.35186000037</v>
      </c>
      <c r="W52" s="113">
        <v>2233</v>
      </c>
      <c r="X52" s="113">
        <v>144417.68505</v>
      </c>
      <c r="Y52" s="113">
        <v>124050.4205</v>
      </c>
      <c r="Z52" s="101">
        <v>227186.0729400004</v>
      </c>
      <c r="AA52" s="108">
        <v>5010</v>
      </c>
      <c r="AB52" s="34">
        <v>194111.44022999957</v>
      </c>
      <c r="AC52" s="34">
        <v>155493.60861999996</v>
      </c>
      <c r="AD52" s="101">
        <v>29402.1</v>
      </c>
      <c r="AE52" s="101">
        <v>2234</v>
      </c>
      <c r="AF52" s="101">
        <v>43122.7</v>
      </c>
      <c r="AG52" s="101">
        <v>31188.3</v>
      </c>
      <c r="AH52" s="129">
        <v>14294</v>
      </c>
      <c r="AI52" s="129">
        <v>0</v>
      </c>
      <c r="AJ52" s="129">
        <v>0</v>
      </c>
      <c r="AK52" s="129">
        <v>0</v>
      </c>
      <c r="AL52" s="95">
        <v>101610.13431000004</v>
      </c>
      <c r="AM52" s="95">
        <v>2143</v>
      </c>
      <c r="AN52" s="95">
        <v>74282.21700999996</v>
      </c>
      <c r="AO52" s="95">
        <v>70227.10848999997</v>
      </c>
      <c r="AP52" s="113">
        <v>38662.18827</v>
      </c>
      <c r="AQ52" s="113">
        <v>118158</v>
      </c>
      <c r="AR52" s="113">
        <v>53408.33447</v>
      </c>
      <c r="AS52" s="113">
        <v>53381.89313</v>
      </c>
      <c r="AT52" s="118">
        <v>6200</v>
      </c>
      <c r="AU52" s="118">
        <v>135</v>
      </c>
      <c r="AV52" s="118">
        <v>3793</v>
      </c>
      <c r="AW52" s="118">
        <v>2734</v>
      </c>
      <c r="AX52" s="55">
        <f t="shared" si="7"/>
        <v>1802263.4977600009</v>
      </c>
      <c r="AY52" s="55">
        <f t="shared" si="8"/>
        <v>155396</v>
      </c>
      <c r="AZ52" s="55">
        <f t="shared" si="9"/>
        <v>1505752.387036601</v>
      </c>
      <c r="BA52" s="55">
        <f t="shared" si="10"/>
        <v>1251286.28262</v>
      </c>
    </row>
    <row r="53" spans="1:53" s="3" customFormat="1" ht="15">
      <c r="A53" s="25" t="s">
        <v>37</v>
      </c>
      <c r="B53" s="51"/>
      <c r="C53" s="51"/>
      <c r="D53" s="51"/>
      <c r="E53" s="51"/>
      <c r="F53" s="51"/>
      <c r="G53" s="51"/>
      <c r="H53" s="51"/>
      <c r="I53" s="51"/>
      <c r="J53" s="51"/>
      <c r="K53" s="51"/>
      <c r="L53" s="51"/>
      <c r="M53" s="51"/>
      <c r="N53" s="51"/>
      <c r="O53" s="51"/>
      <c r="P53" s="51"/>
      <c r="Q53" s="51"/>
      <c r="R53" s="51"/>
      <c r="S53" s="51"/>
      <c r="T53" s="51"/>
      <c r="U53" s="51"/>
      <c r="V53" s="51"/>
      <c r="W53" s="51"/>
      <c r="X53" s="51"/>
      <c r="Y53" s="51"/>
      <c r="Z53" s="117"/>
      <c r="AA53" s="117"/>
      <c r="AB53" s="117"/>
      <c r="AC53" s="117"/>
      <c r="AD53" s="117"/>
      <c r="AE53" s="117"/>
      <c r="AF53" s="117"/>
      <c r="AG53" s="117"/>
      <c r="AH53" s="140"/>
      <c r="AI53" s="51"/>
      <c r="AJ53" s="51"/>
      <c r="AK53" s="51"/>
      <c r="AL53" s="51"/>
      <c r="AM53" s="51"/>
      <c r="AN53" s="51"/>
      <c r="AO53" s="51"/>
      <c r="AP53" s="51"/>
      <c r="AQ53" s="51"/>
      <c r="AR53" s="51"/>
      <c r="AS53" s="51"/>
      <c r="AT53" s="104"/>
      <c r="AU53" s="105"/>
      <c r="AV53" s="105"/>
      <c r="AW53" s="105"/>
      <c r="AX53" s="30"/>
      <c r="AY53" s="30"/>
      <c r="AZ53" s="30"/>
      <c r="BA53" s="30"/>
    </row>
    <row r="54" spans="1:53" s="2" customFormat="1" ht="15">
      <c r="A54" s="31" t="s">
        <v>59</v>
      </c>
      <c r="B54" s="115">
        <v>144083.1875800001</v>
      </c>
      <c r="C54" s="115">
        <v>2079</v>
      </c>
      <c r="D54" s="115">
        <v>145358</v>
      </c>
      <c r="E54" s="115">
        <v>125258</v>
      </c>
      <c r="F54" s="37">
        <v>135774.7</v>
      </c>
      <c r="G54" s="37">
        <v>3011</v>
      </c>
      <c r="H54" s="37">
        <v>96489.70000000001</v>
      </c>
      <c r="I54" s="37">
        <v>78866.4</v>
      </c>
      <c r="J54" s="113">
        <f aca="true" t="shared" si="13" ref="J54:Q54">SUM(J55:J57)</f>
        <v>382289.1186599997</v>
      </c>
      <c r="K54" s="113">
        <f t="shared" si="13"/>
        <v>6352</v>
      </c>
      <c r="L54" s="113">
        <f t="shared" si="13"/>
        <v>283123.3195052002</v>
      </c>
      <c r="M54" s="113">
        <f t="shared" si="13"/>
        <v>234155.5520200004</v>
      </c>
      <c r="N54" s="119">
        <f t="shared" si="13"/>
        <v>45974</v>
      </c>
      <c r="O54" s="111">
        <f t="shared" si="13"/>
        <v>1260</v>
      </c>
      <c r="P54" s="111">
        <f t="shared" si="13"/>
        <v>46653</v>
      </c>
      <c r="Q54" s="111">
        <f t="shared" si="13"/>
        <v>34690</v>
      </c>
      <c r="R54" s="136">
        <v>365580.85847999994</v>
      </c>
      <c r="S54" s="34">
        <v>7109</v>
      </c>
      <c r="T54" s="34">
        <v>304768.2263200016</v>
      </c>
      <c r="U54" s="34">
        <v>253995.6044499993</v>
      </c>
      <c r="V54" s="106">
        <v>168200</v>
      </c>
      <c r="W54" s="111">
        <v>2233</v>
      </c>
      <c r="X54" s="111">
        <v>144417.71656000003</v>
      </c>
      <c r="Y54" s="111">
        <v>124050.49574</v>
      </c>
      <c r="Z54" s="34">
        <v>188774.8436900004</v>
      </c>
      <c r="AA54" s="34">
        <v>3390</v>
      </c>
      <c r="AB54" s="34">
        <v>163512.62724000035</v>
      </c>
      <c r="AC54" s="34">
        <v>132112.24878</v>
      </c>
      <c r="AD54" s="108">
        <v>22245.7</v>
      </c>
      <c r="AE54" s="108">
        <v>1322</v>
      </c>
      <c r="AF54" s="108">
        <v>32139.8</v>
      </c>
      <c r="AG54" s="108">
        <v>23088.4</v>
      </c>
      <c r="AH54" s="108">
        <v>9123</v>
      </c>
      <c r="AI54" s="108">
        <v>0</v>
      </c>
      <c r="AJ54" s="108">
        <v>0</v>
      </c>
      <c r="AK54" s="108">
        <v>0</v>
      </c>
      <c r="AL54" s="37">
        <v>96107.60638999978</v>
      </c>
      <c r="AM54" s="37">
        <v>1909</v>
      </c>
      <c r="AN54" s="37">
        <v>70021.96291000003</v>
      </c>
      <c r="AO54" s="37">
        <v>66489.81546999977</v>
      </c>
      <c r="AP54" s="37">
        <v>1023.39986</v>
      </c>
      <c r="AQ54" s="37">
        <v>0</v>
      </c>
      <c r="AR54" s="37">
        <v>0</v>
      </c>
      <c r="AS54" s="37">
        <v>0</v>
      </c>
      <c r="AT54" s="108">
        <v>5980</v>
      </c>
      <c r="AU54" s="108">
        <v>124</v>
      </c>
      <c r="AV54" s="108">
        <v>3632</v>
      </c>
      <c r="AW54" s="108">
        <v>2621</v>
      </c>
      <c r="AX54" s="50">
        <f t="shared" si="7"/>
        <v>1565156.41466</v>
      </c>
      <c r="AY54" s="50">
        <f t="shared" si="8"/>
        <v>28789</v>
      </c>
      <c r="AZ54" s="50">
        <f t="shared" si="9"/>
        <v>1290116.3525352022</v>
      </c>
      <c r="BA54" s="50">
        <f t="shared" si="10"/>
        <v>1075327.5164599996</v>
      </c>
    </row>
    <row r="55" spans="1:53" ht="15">
      <c r="A55" s="31" t="s">
        <v>60</v>
      </c>
      <c r="B55" s="108">
        <v>373.82082</v>
      </c>
      <c r="C55" s="108">
        <v>4</v>
      </c>
      <c r="D55" s="108">
        <v>298</v>
      </c>
      <c r="E55" s="108">
        <v>188</v>
      </c>
      <c r="F55" s="32">
        <v>22559.2</v>
      </c>
      <c r="G55" s="32">
        <v>270</v>
      </c>
      <c r="H55" s="32">
        <v>15219.5</v>
      </c>
      <c r="I55" s="32">
        <v>12133.7</v>
      </c>
      <c r="J55" s="106">
        <v>88993.94258</v>
      </c>
      <c r="K55" s="34">
        <v>1188</v>
      </c>
      <c r="L55" s="34">
        <v>75836.540178</v>
      </c>
      <c r="M55" s="34">
        <v>66918.82244</v>
      </c>
      <c r="N55" s="119">
        <v>894</v>
      </c>
      <c r="O55" s="124">
        <v>14</v>
      </c>
      <c r="P55" s="124">
        <v>369</v>
      </c>
      <c r="Q55" s="124">
        <v>280</v>
      </c>
      <c r="R55" s="136">
        <v>20423.53504999999</v>
      </c>
      <c r="S55" s="34">
        <v>246</v>
      </c>
      <c r="T55" s="34">
        <v>17133.715370000005</v>
      </c>
      <c r="U55" s="34">
        <v>14012.693390000004</v>
      </c>
      <c r="V55" s="111">
        <v>18216</v>
      </c>
      <c r="W55" s="108">
        <v>92</v>
      </c>
      <c r="X55" s="108">
        <v>8193.75476</v>
      </c>
      <c r="Y55" s="108">
        <v>6526.63771</v>
      </c>
      <c r="Z55" s="53">
        <v>4605.4289100000005</v>
      </c>
      <c r="AA55" s="53">
        <v>65</v>
      </c>
      <c r="AB55" s="53">
        <v>3645.7148599999987</v>
      </c>
      <c r="AC55" s="53">
        <v>2862.955330000001</v>
      </c>
      <c r="AD55" s="111">
        <v>1682.1</v>
      </c>
      <c r="AE55" s="111">
        <v>59</v>
      </c>
      <c r="AF55" s="111">
        <v>2447.7</v>
      </c>
      <c r="AG55" s="111">
        <v>1694</v>
      </c>
      <c r="AH55" s="111">
        <v>720</v>
      </c>
      <c r="AI55" s="111">
        <v>0</v>
      </c>
      <c r="AJ55" s="111">
        <v>0</v>
      </c>
      <c r="AK55" s="111">
        <v>0</v>
      </c>
      <c r="AL55" s="108">
        <v>10825.53792000001</v>
      </c>
      <c r="AM55" s="108">
        <v>154</v>
      </c>
      <c r="AN55" s="108">
        <v>6190.86880999999</v>
      </c>
      <c r="AO55" s="108">
        <v>5989.788840000009</v>
      </c>
      <c r="AP55" s="32">
        <v>0</v>
      </c>
      <c r="AQ55" s="32">
        <v>0</v>
      </c>
      <c r="AR55" s="32">
        <v>0</v>
      </c>
      <c r="AS55" s="32">
        <v>0</v>
      </c>
      <c r="AT55" s="111">
        <v>1516</v>
      </c>
      <c r="AU55" s="108">
        <v>28</v>
      </c>
      <c r="AV55" s="108">
        <v>774</v>
      </c>
      <c r="AW55" s="108">
        <v>635</v>
      </c>
      <c r="AX55" s="50">
        <f t="shared" si="7"/>
        <v>170809.56528</v>
      </c>
      <c r="AY55" s="50">
        <f t="shared" si="8"/>
        <v>2120</v>
      </c>
      <c r="AZ55" s="50">
        <f t="shared" si="9"/>
        <v>130108.79397799997</v>
      </c>
      <c r="BA55" s="50">
        <f t="shared" si="10"/>
        <v>111241.59771</v>
      </c>
    </row>
    <row r="56" spans="1:53" ht="15">
      <c r="A56" s="31" t="s">
        <v>61</v>
      </c>
      <c r="B56" s="108">
        <v>23362.730279999992</v>
      </c>
      <c r="C56" s="108">
        <v>139</v>
      </c>
      <c r="D56" s="108">
        <v>16686</v>
      </c>
      <c r="E56" s="108">
        <v>12001</v>
      </c>
      <c r="F56" s="32">
        <v>26751.8</v>
      </c>
      <c r="G56" s="32">
        <v>581</v>
      </c>
      <c r="H56" s="32">
        <v>19385.8</v>
      </c>
      <c r="I56" s="32">
        <v>15860.6</v>
      </c>
      <c r="J56" s="106">
        <v>44671.17080999998</v>
      </c>
      <c r="K56" s="34">
        <v>663</v>
      </c>
      <c r="L56" s="34">
        <v>30468.216405800005</v>
      </c>
      <c r="M56" s="34">
        <v>22558.00787000001</v>
      </c>
      <c r="N56" s="119">
        <v>2587</v>
      </c>
      <c r="O56" s="124">
        <v>65</v>
      </c>
      <c r="P56" s="124">
        <v>2040</v>
      </c>
      <c r="Q56" s="124">
        <v>1527</v>
      </c>
      <c r="R56" s="136">
        <v>86701.76069000001</v>
      </c>
      <c r="S56" s="34">
        <v>1864</v>
      </c>
      <c r="T56" s="34">
        <v>69815.72267999992</v>
      </c>
      <c r="U56" s="34">
        <v>57937.47713000011</v>
      </c>
      <c r="V56" s="111">
        <v>11258</v>
      </c>
      <c r="W56" s="108">
        <v>48</v>
      </c>
      <c r="X56" s="108">
        <v>4101.6932400000005</v>
      </c>
      <c r="Y56" s="108">
        <v>2857.40695</v>
      </c>
      <c r="Z56" s="53">
        <v>33881.789069999984</v>
      </c>
      <c r="AA56" s="53">
        <v>510</v>
      </c>
      <c r="AB56" s="53">
        <v>23319.53582000001</v>
      </c>
      <c r="AC56" s="53">
        <v>18104.1513</v>
      </c>
      <c r="AD56" s="111">
        <v>4959.1</v>
      </c>
      <c r="AE56" s="111">
        <v>250</v>
      </c>
      <c r="AF56" s="111">
        <v>7754</v>
      </c>
      <c r="AG56" s="111">
        <v>5537.7</v>
      </c>
      <c r="AH56" s="111">
        <v>2712</v>
      </c>
      <c r="AI56" s="111">
        <v>0</v>
      </c>
      <c r="AJ56" s="111">
        <v>0</v>
      </c>
      <c r="AK56" s="111">
        <v>0</v>
      </c>
      <c r="AL56" s="108">
        <v>10651.964530000007</v>
      </c>
      <c r="AM56" s="108">
        <v>199</v>
      </c>
      <c r="AN56" s="108">
        <v>5917.85881</v>
      </c>
      <c r="AO56" s="108">
        <v>5343.85025</v>
      </c>
      <c r="AP56" s="32">
        <v>0</v>
      </c>
      <c r="AQ56" s="32">
        <v>0</v>
      </c>
      <c r="AR56" s="32">
        <v>0</v>
      </c>
      <c r="AS56" s="32">
        <v>0</v>
      </c>
      <c r="AT56" s="111">
        <v>594</v>
      </c>
      <c r="AU56" s="108">
        <v>9</v>
      </c>
      <c r="AV56" s="108">
        <v>172</v>
      </c>
      <c r="AW56" s="108">
        <v>135</v>
      </c>
      <c r="AX56" s="50">
        <f t="shared" si="7"/>
        <v>248131.31537999996</v>
      </c>
      <c r="AY56" s="50">
        <f t="shared" si="8"/>
        <v>4328</v>
      </c>
      <c r="AZ56" s="50">
        <f t="shared" si="9"/>
        <v>179660.82695579994</v>
      </c>
      <c r="BA56" s="50">
        <f t="shared" si="10"/>
        <v>141862.1935000001</v>
      </c>
    </row>
    <row r="57" spans="1:53" ht="15">
      <c r="A57" s="31" t="s">
        <v>62</v>
      </c>
      <c r="B57" s="108">
        <v>120346.63648000012</v>
      </c>
      <c r="C57" s="108">
        <v>1936</v>
      </c>
      <c r="D57" s="108">
        <v>128374</v>
      </c>
      <c r="E57" s="108">
        <v>113069</v>
      </c>
      <c r="F57" s="32">
        <v>86463.7</v>
      </c>
      <c r="G57" s="32">
        <v>2160</v>
      </c>
      <c r="H57" s="32">
        <v>61884.4</v>
      </c>
      <c r="I57" s="32">
        <v>50872.1</v>
      </c>
      <c r="J57" s="106">
        <v>248624.00526999973</v>
      </c>
      <c r="K57" s="34">
        <v>4501</v>
      </c>
      <c r="L57" s="34">
        <v>176818.56292140018</v>
      </c>
      <c r="M57" s="34">
        <v>144678.7217100004</v>
      </c>
      <c r="N57" s="119">
        <v>42493</v>
      </c>
      <c r="O57" s="124">
        <v>1181</v>
      </c>
      <c r="P57" s="124">
        <v>44244</v>
      </c>
      <c r="Q57" s="124">
        <v>32883</v>
      </c>
      <c r="R57" s="136">
        <v>258455.5627399999</v>
      </c>
      <c r="S57" s="34">
        <v>4999</v>
      </c>
      <c r="T57" s="34">
        <v>217818.78827000165</v>
      </c>
      <c r="U57" s="34">
        <v>182045.43392999918</v>
      </c>
      <c r="V57" s="111">
        <v>138726</v>
      </c>
      <c r="W57" s="108">
        <v>2093</v>
      </c>
      <c r="X57" s="108">
        <v>132122.26856000003</v>
      </c>
      <c r="Y57" s="108">
        <v>114666.45108</v>
      </c>
      <c r="Z57" s="53">
        <v>150287.6257100004</v>
      </c>
      <c r="AA57" s="53">
        <v>2815</v>
      </c>
      <c r="AB57" s="53">
        <v>136547.37656000035</v>
      </c>
      <c r="AC57" s="53">
        <v>111145.14214999999</v>
      </c>
      <c r="AD57" s="111">
        <v>15604.5</v>
      </c>
      <c r="AE57" s="111">
        <v>1013</v>
      </c>
      <c r="AF57" s="111">
        <v>21938</v>
      </c>
      <c r="AG57" s="111">
        <v>15856.8</v>
      </c>
      <c r="AH57" s="111">
        <v>5691</v>
      </c>
      <c r="AI57" s="111">
        <v>0</v>
      </c>
      <c r="AJ57" s="111">
        <v>0</v>
      </c>
      <c r="AK57" s="111">
        <v>0</v>
      </c>
      <c r="AL57" s="108">
        <v>74630.10393999977</v>
      </c>
      <c r="AM57" s="108">
        <v>1556</v>
      </c>
      <c r="AN57" s="108">
        <v>57913.23529000004</v>
      </c>
      <c r="AO57" s="108">
        <v>55156.17637999976</v>
      </c>
      <c r="AP57" s="32">
        <v>1023.39986</v>
      </c>
      <c r="AQ57" s="32">
        <v>0</v>
      </c>
      <c r="AR57" s="32">
        <v>0</v>
      </c>
      <c r="AS57" s="32">
        <v>0</v>
      </c>
      <c r="AT57" s="111">
        <v>3870</v>
      </c>
      <c r="AU57" s="108">
        <v>87</v>
      </c>
      <c r="AV57" s="108">
        <v>2686</v>
      </c>
      <c r="AW57" s="108">
        <v>1851</v>
      </c>
      <c r="AX57" s="50">
        <f t="shared" si="7"/>
        <v>1146215.534</v>
      </c>
      <c r="AY57" s="50">
        <f t="shared" si="8"/>
        <v>22341</v>
      </c>
      <c r="AZ57" s="50">
        <f t="shared" si="9"/>
        <v>980346.6316014023</v>
      </c>
      <c r="BA57" s="50">
        <f t="shared" si="10"/>
        <v>822223.8252499993</v>
      </c>
    </row>
    <row r="58" spans="1:53" ht="15">
      <c r="A58" s="31" t="s">
        <v>39</v>
      </c>
      <c r="B58" s="108">
        <v>160</v>
      </c>
      <c r="C58" s="108">
        <v>1</v>
      </c>
      <c r="D58" s="108">
        <v>16</v>
      </c>
      <c r="E58" s="108">
        <v>16</v>
      </c>
      <c r="F58" s="32">
        <v>2004.2</v>
      </c>
      <c r="G58" s="32">
        <v>58</v>
      </c>
      <c r="H58" s="32">
        <v>1004.6</v>
      </c>
      <c r="I58" s="32">
        <v>976.1</v>
      </c>
      <c r="J58" s="113"/>
      <c r="K58" s="35"/>
      <c r="L58" s="35"/>
      <c r="M58" s="35"/>
      <c r="N58" s="119">
        <v>0</v>
      </c>
      <c r="O58" s="108">
        <v>0</v>
      </c>
      <c r="P58" s="108">
        <v>0</v>
      </c>
      <c r="Q58" s="108">
        <v>0</v>
      </c>
      <c r="R58" s="136">
        <v>6775.025679999999</v>
      </c>
      <c r="S58" s="34">
        <v>110</v>
      </c>
      <c r="T58" s="34">
        <v>2908.5051000000017</v>
      </c>
      <c r="U58" s="34">
        <v>2728.6055399999996</v>
      </c>
      <c r="V58" s="111">
        <v>0</v>
      </c>
      <c r="W58" s="108">
        <v>0</v>
      </c>
      <c r="X58" s="108">
        <v>0</v>
      </c>
      <c r="Y58" s="108">
        <v>0</v>
      </c>
      <c r="Z58" s="53">
        <v>597.60982</v>
      </c>
      <c r="AA58" s="53">
        <v>14</v>
      </c>
      <c r="AB58" s="53">
        <v>329.4</v>
      </c>
      <c r="AC58" s="53">
        <v>324.32029000000006</v>
      </c>
      <c r="AD58" s="111">
        <v>457.6</v>
      </c>
      <c r="AE58" s="111">
        <v>26</v>
      </c>
      <c r="AF58" s="111">
        <v>1102.2</v>
      </c>
      <c r="AG58" s="111">
        <v>908.8</v>
      </c>
      <c r="AH58" s="111">
        <v>0</v>
      </c>
      <c r="AI58" s="111">
        <v>0</v>
      </c>
      <c r="AJ58" s="111">
        <v>0</v>
      </c>
      <c r="AK58" s="111">
        <v>0</v>
      </c>
      <c r="AL58" s="108">
        <v>987.3623399999999</v>
      </c>
      <c r="AM58" s="108">
        <v>11</v>
      </c>
      <c r="AN58" s="108">
        <v>1059.39</v>
      </c>
      <c r="AO58" s="108">
        <v>1059.39</v>
      </c>
      <c r="AP58" s="32">
        <v>0</v>
      </c>
      <c r="AQ58" s="32">
        <v>0</v>
      </c>
      <c r="AR58" s="32">
        <v>0</v>
      </c>
      <c r="AS58" s="32">
        <v>0</v>
      </c>
      <c r="AT58" s="110">
        <v>8</v>
      </c>
      <c r="AU58" s="110">
        <v>0</v>
      </c>
      <c r="AV58" s="110">
        <v>0</v>
      </c>
      <c r="AW58" s="110">
        <v>0</v>
      </c>
      <c r="AX58" s="50">
        <f t="shared" si="7"/>
        <v>10989.79784</v>
      </c>
      <c r="AY58" s="50">
        <f t="shared" si="8"/>
        <v>220</v>
      </c>
      <c r="AZ58" s="50">
        <f t="shared" si="9"/>
        <v>6420.095100000001</v>
      </c>
      <c r="BA58" s="50">
        <f t="shared" si="10"/>
        <v>6013.21583</v>
      </c>
    </row>
    <row r="59" spans="1:53" ht="15">
      <c r="A59" s="31" t="s">
        <v>40</v>
      </c>
      <c r="B59" s="108">
        <v>2120</v>
      </c>
      <c r="C59" s="108">
        <v>58</v>
      </c>
      <c r="D59" s="108">
        <v>1275</v>
      </c>
      <c r="E59" s="108">
        <v>980</v>
      </c>
      <c r="F59" s="32">
        <v>26024.9</v>
      </c>
      <c r="G59" s="32">
        <v>828</v>
      </c>
      <c r="H59" s="32">
        <v>17615.3</v>
      </c>
      <c r="I59" s="32">
        <v>13103.3</v>
      </c>
      <c r="J59" s="106">
        <v>58139.06011000001</v>
      </c>
      <c r="K59" s="34">
        <v>2279</v>
      </c>
      <c r="L59" s="34">
        <v>46792.6742714</v>
      </c>
      <c r="M59" s="34">
        <v>34514.27024999997</v>
      </c>
      <c r="N59" s="119">
        <v>2665</v>
      </c>
      <c r="O59" s="108">
        <v>106</v>
      </c>
      <c r="P59" s="108">
        <v>2131</v>
      </c>
      <c r="Q59" s="108">
        <v>1404</v>
      </c>
      <c r="R59" s="136">
        <v>41184.66417000002</v>
      </c>
      <c r="S59" s="34">
        <v>2096</v>
      </c>
      <c r="T59" s="34">
        <v>35966.54202000004</v>
      </c>
      <c r="U59" s="34">
        <v>27052.29870999998</v>
      </c>
      <c r="V59" s="111">
        <v>0</v>
      </c>
      <c r="W59" s="108">
        <v>0</v>
      </c>
      <c r="X59" s="108">
        <v>0</v>
      </c>
      <c r="Y59" s="108">
        <v>0</v>
      </c>
      <c r="Z59" s="53">
        <v>37813.619430000035</v>
      </c>
      <c r="AA59" s="53">
        <v>1602</v>
      </c>
      <c r="AB59" s="53">
        <v>30155.626150000076</v>
      </c>
      <c r="AC59" s="53">
        <v>22948.89735999996</v>
      </c>
      <c r="AD59" s="111">
        <v>6698.8</v>
      </c>
      <c r="AE59" s="111">
        <v>886</v>
      </c>
      <c r="AF59" s="111">
        <v>9880.7</v>
      </c>
      <c r="AG59" s="111">
        <v>7191.1</v>
      </c>
      <c r="AH59" s="111">
        <v>5171</v>
      </c>
      <c r="AI59" s="111">
        <v>0</v>
      </c>
      <c r="AJ59" s="111">
        <v>0</v>
      </c>
      <c r="AK59" s="111">
        <v>0</v>
      </c>
      <c r="AL59" s="108">
        <v>4515.165579999998</v>
      </c>
      <c r="AM59" s="108">
        <v>223</v>
      </c>
      <c r="AN59" s="108">
        <v>3200.8641</v>
      </c>
      <c r="AO59" s="108">
        <v>2677.90302</v>
      </c>
      <c r="AP59" s="32">
        <v>37638.7884099981</v>
      </c>
      <c r="AQ59" s="32">
        <v>118158</v>
      </c>
      <c r="AR59" s="32">
        <v>53408.334469987</v>
      </c>
      <c r="AS59" s="32">
        <v>53381.893129987</v>
      </c>
      <c r="AT59" s="110">
        <v>212</v>
      </c>
      <c r="AU59" s="110">
        <v>11</v>
      </c>
      <c r="AV59" s="110">
        <v>161</v>
      </c>
      <c r="AW59" s="110">
        <v>113</v>
      </c>
      <c r="AX59" s="50">
        <f t="shared" si="7"/>
        <v>222182.99769999814</v>
      </c>
      <c r="AY59" s="50">
        <f t="shared" si="8"/>
        <v>126247</v>
      </c>
      <c r="AZ59" s="50">
        <f t="shared" si="9"/>
        <v>200587.04101138713</v>
      </c>
      <c r="BA59" s="50">
        <f t="shared" si="10"/>
        <v>163366.66246998694</v>
      </c>
    </row>
    <row r="60" spans="1:53" ht="15">
      <c r="A60" s="31" t="s">
        <v>41</v>
      </c>
      <c r="B60" s="108">
        <v>369</v>
      </c>
      <c r="C60" s="108">
        <v>4</v>
      </c>
      <c r="D60" s="108">
        <v>109</v>
      </c>
      <c r="E60" s="108">
        <v>109</v>
      </c>
      <c r="F60" s="32">
        <v>68.5</v>
      </c>
      <c r="G60" s="32">
        <v>30</v>
      </c>
      <c r="H60" s="32">
        <v>343.6</v>
      </c>
      <c r="I60" s="32">
        <v>343.6</v>
      </c>
      <c r="J60" s="106">
        <v>0</v>
      </c>
      <c r="K60" s="34"/>
      <c r="L60" s="34"/>
      <c r="M60" s="34"/>
      <c r="N60" s="119">
        <v>0</v>
      </c>
      <c r="O60" s="108">
        <v>0</v>
      </c>
      <c r="P60" s="108">
        <v>0</v>
      </c>
      <c r="Q60" s="108">
        <v>0</v>
      </c>
      <c r="R60" s="136">
        <v>3497.8237799999997</v>
      </c>
      <c r="S60" s="34">
        <v>104</v>
      </c>
      <c r="T60" s="34">
        <v>8484.743999999988</v>
      </c>
      <c r="U60" s="34">
        <v>6319.019999999997</v>
      </c>
      <c r="V60" s="111">
        <v>0</v>
      </c>
      <c r="W60" s="108">
        <v>0</v>
      </c>
      <c r="X60" s="108">
        <v>0</v>
      </c>
      <c r="Y60" s="108">
        <v>0</v>
      </c>
      <c r="Z60" s="53">
        <v>0</v>
      </c>
      <c r="AA60" s="34">
        <v>4</v>
      </c>
      <c r="AB60" s="34">
        <v>113.78684</v>
      </c>
      <c r="AC60" s="34">
        <v>108.14219</v>
      </c>
      <c r="AD60" s="111"/>
      <c r="AE60" s="111"/>
      <c r="AF60" s="111"/>
      <c r="AG60" s="111"/>
      <c r="AH60" s="111">
        <v>0</v>
      </c>
      <c r="AI60" s="111">
        <v>0</v>
      </c>
      <c r="AJ60" s="111">
        <v>0</v>
      </c>
      <c r="AK60" s="111">
        <v>0</v>
      </c>
      <c r="AL60" s="32"/>
      <c r="AM60" s="32"/>
      <c r="AN60" s="32"/>
      <c r="AO60" s="32"/>
      <c r="AP60" s="32">
        <v>0</v>
      </c>
      <c r="AQ60" s="32">
        <v>0</v>
      </c>
      <c r="AR60" s="32">
        <v>0</v>
      </c>
      <c r="AS60" s="32">
        <v>0</v>
      </c>
      <c r="AT60" s="110">
        <v>0</v>
      </c>
      <c r="AU60" s="110">
        <v>0</v>
      </c>
      <c r="AV60" s="110">
        <v>0</v>
      </c>
      <c r="AW60" s="110">
        <v>0</v>
      </c>
      <c r="AX60" s="50">
        <f t="shared" si="7"/>
        <v>3935.3237799999997</v>
      </c>
      <c r="AY60" s="50">
        <f t="shared" si="8"/>
        <v>142</v>
      </c>
      <c r="AZ60" s="50">
        <f t="shared" si="9"/>
        <v>9051.130839999989</v>
      </c>
      <c r="BA60" s="50">
        <f t="shared" si="10"/>
        <v>6879.762189999997</v>
      </c>
    </row>
    <row r="61" spans="1:53" s="4" customFormat="1" ht="15">
      <c r="A61" s="54" t="s">
        <v>7</v>
      </c>
      <c r="B61" s="118">
        <v>146732.1875800001</v>
      </c>
      <c r="C61" s="118">
        <v>2142</v>
      </c>
      <c r="D61" s="118">
        <v>146758</v>
      </c>
      <c r="E61" s="118">
        <v>126363</v>
      </c>
      <c r="F61" s="130">
        <v>163872.30000000002</v>
      </c>
      <c r="G61" s="130">
        <v>3927</v>
      </c>
      <c r="H61" s="130">
        <v>115453.20000000003</v>
      </c>
      <c r="I61" s="130">
        <v>93289.40000000001</v>
      </c>
      <c r="J61" s="130">
        <f>J54+J58+J59+J60</f>
        <v>440428.1787699997</v>
      </c>
      <c r="K61" s="130">
        <f>K54+K58+K59+K60</f>
        <v>8631</v>
      </c>
      <c r="L61" s="130">
        <f>L54+L58+L59+L60</f>
        <v>329915.9937766002</v>
      </c>
      <c r="M61" s="130">
        <f>M54+M58+M59+M60</f>
        <v>268669.82227000035</v>
      </c>
      <c r="N61" s="120">
        <f>SUM(N54+N58+N59+N60)</f>
        <v>48639</v>
      </c>
      <c r="O61" s="118">
        <f>SUM(O54+O58+O59+O60)</f>
        <v>1366</v>
      </c>
      <c r="P61" s="118">
        <f>SUM(P54+P58+P59+P60)</f>
        <v>48784</v>
      </c>
      <c r="Q61" s="118">
        <f>SUM(Q54+Q58+Q59+Q60)</f>
        <v>36094</v>
      </c>
      <c r="R61" s="137">
        <v>417038.37210999994</v>
      </c>
      <c r="S61" s="34">
        <v>9419</v>
      </c>
      <c r="T61" s="34">
        <v>352128.01744000165</v>
      </c>
      <c r="U61" s="34">
        <v>290095.52869999927</v>
      </c>
      <c r="V61" s="113">
        <v>168200</v>
      </c>
      <c r="W61" s="115">
        <v>2233</v>
      </c>
      <c r="X61" s="115">
        <v>144417.71656000003</v>
      </c>
      <c r="Y61" s="115">
        <v>124050.49574</v>
      </c>
      <c r="Z61" s="101">
        <v>227186.0729400004</v>
      </c>
      <c r="AA61" s="34">
        <v>5010</v>
      </c>
      <c r="AB61" s="34">
        <v>194111.44023000041</v>
      </c>
      <c r="AC61" s="34">
        <v>155493.60861999998</v>
      </c>
      <c r="AD61" s="118">
        <v>29402.1</v>
      </c>
      <c r="AE61" s="118">
        <v>2234</v>
      </c>
      <c r="AF61" s="118">
        <v>43122.7</v>
      </c>
      <c r="AG61" s="118">
        <v>31188.3</v>
      </c>
      <c r="AH61" s="118">
        <v>14294</v>
      </c>
      <c r="AI61" s="118">
        <v>0</v>
      </c>
      <c r="AJ61" s="118">
        <v>0</v>
      </c>
      <c r="AK61" s="118">
        <v>0</v>
      </c>
      <c r="AL61" s="130">
        <v>101610.13430999979</v>
      </c>
      <c r="AM61" s="130">
        <v>2143</v>
      </c>
      <c r="AN61" s="130">
        <v>74282.21701000004</v>
      </c>
      <c r="AO61" s="130">
        <v>70227.10848999977</v>
      </c>
      <c r="AP61" s="130">
        <v>38662.1882699981</v>
      </c>
      <c r="AQ61" s="130">
        <v>118158</v>
      </c>
      <c r="AR61" s="130">
        <v>53408.334469987</v>
      </c>
      <c r="AS61" s="130">
        <v>53381.893129987</v>
      </c>
      <c r="AT61" s="118">
        <v>6200</v>
      </c>
      <c r="AU61" s="118">
        <v>135</v>
      </c>
      <c r="AV61" s="118">
        <v>3793</v>
      </c>
      <c r="AW61" s="118">
        <v>2734</v>
      </c>
      <c r="AX61" s="55">
        <f t="shared" si="7"/>
        <v>1802264.5339799982</v>
      </c>
      <c r="AY61" s="55">
        <f t="shared" si="8"/>
        <v>155398</v>
      </c>
      <c r="AZ61" s="55">
        <f t="shared" si="9"/>
        <v>1506174.6194865895</v>
      </c>
      <c r="BA61" s="55">
        <f t="shared" si="10"/>
        <v>1251587.1569499865</v>
      </c>
    </row>
    <row r="62" spans="1:53" s="2" customFormat="1" ht="15">
      <c r="A62" s="25" t="s">
        <v>63</v>
      </c>
      <c r="B62" s="51"/>
      <c r="C62" s="51"/>
      <c r="D62" s="51"/>
      <c r="E62" s="51"/>
      <c r="F62" s="51"/>
      <c r="G62" s="51"/>
      <c r="H62" s="51"/>
      <c r="I62" s="51"/>
      <c r="J62" s="51"/>
      <c r="K62" s="51"/>
      <c r="L62" s="51"/>
      <c r="M62" s="51"/>
      <c r="N62" s="51"/>
      <c r="O62" s="51"/>
      <c r="P62" s="51"/>
      <c r="Q62" s="51"/>
      <c r="R62" s="51"/>
      <c r="S62" s="51"/>
      <c r="T62" s="51"/>
      <c r="U62" s="51"/>
      <c r="V62" s="51"/>
      <c r="W62" s="51"/>
      <c r="X62" s="51"/>
      <c r="Y62" s="51"/>
      <c r="Z62" s="117"/>
      <c r="AA62" s="117"/>
      <c r="AB62" s="117"/>
      <c r="AC62" s="117"/>
      <c r="AD62" s="117"/>
      <c r="AE62" s="117"/>
      <c r="AF62" s="117"/>
      <c r="AG62" s="117"/>
      <c r="AH62" s="138"/>
      <c r="AI62" s="51"/>
      <c r="AJ62" s="51"/>
      <c r="AK62" s="51"/>
      <c r="AL62" s="51"/>
      <c r="AM62" s="51"/>
      <c r="AN62" s="51"/>
      <c r="AO62" s="51"/>
      <c r="AP62" s="51"/>
      <c r="AQ62" s="51"/>
      <c r="AR62" s="51"/>
      <c r="AS62" s="51"/>
      <c r="AT62" s="104"/>
      <c r="AU62" s="105"/>
      <c r="AV62" s="105"/>
      <c r="AW62" s="105"/>
      <c r="AX62" s="30"/>
      <c r="AY62" s="30"/>
      <c r="AZ62" s="30"/>
      <c r="BA62" s="30"/>
    </row>
    <row r="63" spans="1:53" s="3" customFormat="1" ht="15">
      <c r="A63" s="38" t="s">
        <v>64</v>
      </c>
      <c r="B63" s="111">
        <v>1350.22173</v>
      </c>
      <c r="C63" s="108">
        <v>84</v>
      </c>
      <c r="D63" s="108">
        <v>10335</v>
      </c>
      <c r="E63" s="108">
        <v>9854</v>
      </c>
      <c r="F63" s="37">
        <v>39611.2</v>
      </c>
      <c r="G63" s="37">
        <v>963</v>
      </c>
      <c r="H63" s="37">
        <v>17485.4</v>
      </c>
      <c r="I63" s="37">
        <v>14741.8</v>
      </c>
      <c r="J63" s="119">
        <v>248633</v>
      </c>
      <c r="K63" s="34">
        <v>245</v>
      </c>
      <c r="L63" s="34">
        <v>5880.257922900001</v>
      </c>
      <c r="M63" s="34">
        <v>4842.33876</v>
      </c>
      <c r="N63" s="119">
        <f>9654+1</f>
        <v>9655</v>
      </c>
      <c r="O63" s="108">
        <v>348</v>
      </c>
      <c r="P63" s="111">
        <v>8187</v>
      </c>
      <c r="Q63" s="111">
        <v>5515</v>
      </c>
      <c r="R63" s="136">
        <v>10411.89417</v>
      </c>
      <c r="S63" s="34">
        <v>766</v>
      </c>
      <c r="T63" s="34">
        <v>20727.438219999945</v>
      </c>
      <c r="U63" s="34">
        <v>17893.651070000018</v>
      </c>
      <c r="V63" s="111">
        <v>1422.77607</v>
      </c>
      <c r="W63" s="108">
        <v>82</v>
      </c>
      <c r="X63" s="108">
        <v>3080.57997</v>
      </c>
      <c r="Y63" s="108">
        <v>2923.57997</v>
      </c>
      <c r="Z63" s="34">
        <v>3987.741199999997</v>
      </c>
      <c r="AA63" s="34">
        <v>411</v>
      </c>
      <c r="AB63" s="34">
        <v>7211.153349999996</v>
      </c>
      <c r="AC63" s="34">
        <v>6794.4484299999995</v>
      </c>
      <c r="AD63" s="111">
        <v>539.3</v>
      </c>
      <c r="AE63" s="111">
        <v>120</v>
      </c>
      <c r="AF63" s="111">
        <v>1143.6</v>
      </c>
      <c r="AG63" s="111">
        <v>760.7</v>
      </c>
      <c r="AH63" s="111">
        <v>735</v>
      </c>
      <c r="AI63" s="111">
        <v>0</v>
      </c>
      <c r="AJ63" s="111">
        <v>0</v>
      </c>
      <c r="AK63" s="111">
        <v>0</v>
      </c>
      <c r="AL63" s="37">
        <v>6625.64173000001</v>
      </c>
      <c r="AM63" s="37">
        <v>404</v>
      </c>
      <c r="AN63" s="37">
        <v>8095.062899999998</v>
      </c>
      <c r="AO63" s="37">
        <v>7882.2080800000085</v>
      </c>
      <c r="AP63" s="37">
        <v>34767.56327</v>
      </c>
      <c r="AQ63" s="37">
        <v>114265</v>
      </c>
      <c r="AR63" s="37">
        <v>48704.754460002514</v>
      </c>
      <c r="AS63" s="37">
        <v>48679.3895000025</v>
      </c>
      <c r="AT63" s="111">
        <v>87</v>
      </c>
      <c r="AU63" s="111">
        <v>9</v>
      </c>
      <c r="AV63" s="108">
        <v>132</v>
      </c>
      <c r="AW63" s="111">
        <v>83</v>
      </c>
      <c r="AX63" s="50">
        <f t="shared" si="7"/>
        <v>357826.33817</v>
      </c>
      <c r="AY63" s="50">
        <f t="shared" si="8"/>
        <v>117697</v>
      </c>
      <c r="AZ63" s="50">
        <f t="shared" si="9"/>
        <v>130982.24682290247</v>
      </c>
      <c r="BA63" s="50">
        <f t="shared" si="10"/>
        <v>119970.11581000252</v>
      </c>
    </row>
    <row r="64" spans="1:53" s="2" customFormat="1" ht="15">
      <c r="A64" s="39" t="s">
        <v>65</v>
      </c>
      <c r="B64" s="111">
        <v>142679.85986000003</v>
      </c>
      <c r="C64" s="108">
        <v>2053</v>
      </c>
      <c r="D64" s="108">
        <v>136296</v>
      </c>
      <c r="E64" s="108">
        <v>116420</v>
      </c>
      <c r="F64" s="37">
        <v>120154.3</v>
      </c>
      <c r="G64" s="37">
        <v>2879</v>
      </c>
      <c r="H64" s="37">
        <v>95357.4</v>
      </c>
      <c r="I64" s="37">
        <v>76477.8</v>
      </c>
      <c r="J64" s="107">
        <v>188502</v>
      </c>
      <c r="K64" s="34">
        <v>2920</v>
      </c>
      <c r="L64" s="34">
        <v>95699.2529429</v>
      </c>
      <c r="M64" s="34">
        <v>78116.3410400005</v>
      </c>
      <c r="N64" s="119">
        <v>38753</v>
      </c>
      <c r="O64" s="108">
        <v>1009</v>
      </c>
      <c r="P64" s="111">
        <v>40206</v>
      </c>
      <c r="Q64" s="111">
        <v>30288</v>
      </c>
      <c r="R64" s="136">
        <v>246787.08850999994</v>
      </c>
      <c r="S64" s="34">
        <v>6209</v>
      </c>
      <c r="T64" s="34">
        <v>222950.0032600012</v>
      </c>
      <c r="U64" s="34">
        <v>183564.78526000155</v>
      </c>
      <c r="V64" s="111">
        <v>163547.2262</v>
      </c>
      <c r="W64" s="108">
        <v>2056</v>
      </c>
      <c r="X64" s="108">
        <v>133434.8131</v>
      </c>
      <c r="Y64" s="108">
        <v>114722.34612</v>
      </c>
      <c r="Z64" s="34">
        <v>110960.88302999987</v>
      </c>
      <c r="AA64" s="34">
        <v>2229</v>
      </c>
      <c r="AB64" s="34">
        <v>92179.52109000014</v>
      </c>
      <c r="AC64" s="34">
        <v>73696.09117999986</v>
      </c>
      <c r="AD64" s="109">
        <v>12594.9</v>
      </c>
      <c r="AE64" s="109">
        <v>1202</v>
      </c>
      <c r="AF64" s="109">
        <v>20377.9</v>
      </c>
      <c r="AG64" s="109">
        <v>14213.2</v>
      </c>
      <c r="AH64" s="109">
        <v>6946</v>
      </c>
      <c r="AI64" s="109">
        <v>0</v>
      </c>
      <c r="AJ64" s="109">
        <v>0</v>
      </c>
      <c r="AK64" s="109">
        <v>0</v>
      </c>
      <c r="AL64" s="37">
        <v>78462.92539999988</v>
      </c>
      <c r="AM64" s="37">
        <v>1611</v>
      </c>
      <c r="AN64" s="37">
        <v>54241.598180000045</v>
      </c>
      <c r="AO64" s="37">
        <v>51222.95920999991</v>
      </c>
      <c r="AP64" s="37">
        <v>3894.625</v>
      </c>
      <c r="AQ64" s="37">
        <v>3893</v>
      </c>
      <c r="AR64" s="37">
        <v>4703.580009999997</v>
      </c>
      <c r="AS64" s="37">
        <v>4702.5036299999965</v>
      </c>
      <c r="AT64" s="111">
        <v>5201</v>
      </c>
      <c r="AU64" s="108">
        <v>111</v>
      </c>
      <c r="AV64" s="108">
        <v>3181</v>
      </c>
      <c r="AW64" s="108">
        <v>2265</v>
      </c>
      <c r="AX64" s="50">
        <f t="shared" si="7"/>
        <v>1118483.8079999997</v>
      </c>
      <c r="AY64" s="50">
        <f t="shared" si="8"/>
        <v>26172</v>
      </c>
      <c r="AZ64" s="50">
        <f t="shared" si="9"/>
        <v>898627.0685829015</v>
      </c>
      <c r="BA64" s="50">
        <f t="shared" si="10"/>
        <v>745689.0264400018</v>
      </c>
    </row>
    <row r="65" spans="1:53" ht="15">
      <c r="A65" s="39" t="s">
        <v>66</v>
      </c>
      <c r="B65" s="111">
        <v>1133.84182</v>
      </c>
      <c r="C65" s="108">
        <v>5</v>
      </c>
      <c r="D65" s="108">
        <v>127</v>
      </c>
      <c r="E65" s="108">
        <v>89</v>
      </c>
      <c r="F65" s="32">
        <v>4106.8</v>
      </c>
      <c r="G65" s="32">
        <v>85</v>
      </c>
      <c r="H65" s="32">
        <v>2610.2</v>
      </c>
      <c r="I65" s="32">
        <v>2069.8</v>
      </c>
      <c r="J65" s="107">
        <v>3293</v>
      </c>
      <c r="K65" s="34">
        <v>5466</v>
      </c>
      <c r="L65" s="34">
        <v>228336.48291080008</v>
      </c>
      <c r="M65" s="34">
        <v>185711.1424700005</v>
      </c>
      <c r="N65" s="119">
        <v>231</v>
      </c>
      <c r="O65" s="108">
        <v>9</v>
      </c>
      <c r="P65" s="111">
        <v>391</v>
      </c>
      <c r="Q65" s="111">
        <v>291</v>
      </c>
      <c r="R65" s="136">
        <v>157424.58008999992</v>
      </c>
      <c r="S65" s="34">
        <v>2442</v>
      </c>
      <c r="T65" s="34">
        <v>108186.7959600004</v>
      </c>
      <c r="U65" s="34">
        <v>88426.06837000049</v>
      </c>
      <c r="V65" s="111">
        <v>3229.997730000001</v>
      </c>
      <c r="W65" s="108">
        <v>95</v>
      </c>
      <c r="X65" s="108">
        <v>7902.323489999999</v>
      </c>
      <c r="Y65" s="108">
        <v>6404.5696499999995</v>
      </c>
      <c r="Z65" s="34">
        <v>111769.11336000019</v>
      </c>
      <c r="AA65" s="34">
        <v>2370</v>
      </c>
      <c r="AB65" s="34">
        <v>94720.76579000022</v>
      </c>
      <c r="AC65" s="34">
        <v>75003.06900999992</v>
      </c>
      <c r="AD65" s="109">
        <v>16034.1</v>
      </c>
      <c r="AE65" s="109">
        <v>912</v>
      </c>
      <c r="AF65" s="109">
        <v>21601.1</v>
      </c>
      <c r="AG65" s="109">
        <v>16214.4</v>
      </c>
      <c r="AH65" s="109">
        <v>4289</v>
      </c>
      <c r="AI65" s="109">
        <v>0</v>
      </c>
      <c r="AJ65" s="109">
        <v>0</v>
      </c>
      <c r="AK65" s="109">
        <v>0</v>
      </c>
      <c r="AL65" s="90">
        <v>16521.567179999984</v>
      </c>
      <c r="AM65" s="90">
        <v>128</v>
      </c>
      <c r="AN65" s="90">
        <v>11945.555930000004</v>
      </c>
      <c r="AO65" s="90">
        <v>11121.941200000012</v>
      </c>
      <c r="AP65" s="32">
        <v>0</v>
      </c>
      <c r="AQ65" s="32">
        <v>0</v>
      </c>
      <c r="AR65" s="32">
        <v>0</v>
      </c>
      <c r="AS65" s="32">
        <v>0</v>
      </c>
      <c r="AT65" s="111">
        <v>912</v>
      </c>
      <c r="AU65" s="108">
        <v>15</v>
      </c>
      <c r="AV65" s="108">
        <v>480</v>
      </c>
      <c r="AW65" s="108">
        <v>386</v>
      </c>
      <c r="AX65" s="50">
        <f t="shared" si="7"/>
        <v>318945.0001800001</v>
      </c>
      <c r="AY65" s="50">
        <f t="shared" si="8"/>
        <v>11527</v>
      </c>
      <c r="AZ65" s="50">
        <f t="shared" si="9"/>
        <v>476301.22408080066</v>
      </c>
      <c r="BA65" s="50">
        <f t="shared" si="10"/>
        <v>385716.9907000009</v>
      </c>
    </row>
    <row r="66" spans="1:53" ht="15">
      <c r="A66" s="39" t="s">
        <v>67</v>
      </c>
      <c r="B66" s="111">
        <v>1568.19482</v>
      </c>
      <c r="C66" s="108">
        <v>0</v>
      </c>
      <c r="D66" s="108">
        <v>0</v>
      </c>
      <c r="E66" s="108">
        <v>0</v>
      </c>
      <c r="F66" s="32"/>
      <c r="G66" s="32">
        <v>0</v>
      </c>
      <c r="H66" s="32"/>
      <c r="I66" s="32"/>
      <c r="J66" s="107">
        <v>0</v>
      </c>
      <c r="K66" s="34">
        <v>0</v>
      </c>
      <c r="L66" s="34">
        <v>0</v>
      </c>
      <c r="M66" s="34">
        <v>0</v>
      </c>
      <c r="N66" s="119"/>
      <c r="O66" s="108"/>
      <c r="P66" s="111"/>
      <c r="Q66" s="111"/>
      <c r="R66" s="136">
        <v>2414.80934</v>
      </c>
      <c r="S66" s="34">
        <v>2</v>
      </c>
      <c r="T66" s="34">
        <v>263.78</v>
      </c>
      <c r="U66" s="34">
        <v>211.024</v>
      </c>
      <c r="V66" s="111">
        <v>0</v>
      </c>
      <c r="W66" s="108">
        <v>0</v>
      </c>
      <c r="X66" s="108">
        <v>0</v>
      </c>
      <c r="Y66" s="108">
        <v>0</v>
      </c>
      <c r="Z66" s="34">
        <v>468.33535000000006</v>
      </c>
      <c r="AA66" s="108"/>
      <c r="AB66" s="34"/>
      <c r="AC66" s="34"/>
      <c r="AD66" s="109">
        <v>233.8</v>
      </c>
      <c r="AE66" s="109"/>
      <c r="AF66" s="109"/>
      <c r="AG66" s="109"/>
      <c r="AH66" s="109">
        <v>2324</v>
      </c>
      <c r="AI66" s="109">
        <v>0</v>
      </c>
      <c r="AJ66" s="109">
        <v>0</v>
      </c>
      <c r="AK66" s="109">
        <v>0</v>
      </c>
      <c r="AL66" s="32"/>
      <c r="AM66" s="32"/>
      <c r="AN66" s="32"/>
      <c r="AO66" s="32"/>
      <c r="AP66" s="32">
        <v>0</v>
      </c>
      <c r="AQ66" s="32">
        <v>0</v>
      </c>
      <c r="AR66" s="32">
        <v>0</v>
      </c>
      <c r="AS66" s="32">
        <v>0</v>
      </c>
      <c r="AT66" s="110">
        <v>0</v>
      </c>
      <c r="AU66" s="110">
        <v>0</v>
      </c>
      <c r="AV66" s="110">
        <v>0</v>
      </c>
      <c r="AW66" s="110">
        <v>0</v>
      </c>
      <c r="AX66" s="50">
        <f t="shared" si="7"/>
        <v>7009.13951</v>
      </c>
      <c r="AY66" s="50">
        <f t="shared" si="8"/>
        <v>2</v>
      </c>
      <c r="AZ66" s="50">
        <f t="shared" si="9"/>
        <v>263.78</v>
      </c>
      <c r="BA66" s="50">
        <f t="shared" si="10"/>
        <v>211.024</v>
      </c>
    </row>
    <row r="67" spans="1:53" s="2" customFormat="1" ht="15">
      <c r="A67" s="54" t="s">
        <v>7</v>
      </c>
      <c r="B67" s="118">
        <v>146732.11823000002</v>
      </c>
      <c r="C67" s="118">
        <v>2142</v>
      </c>
      <c r="D67" s="118">
        <v>146758</v>
      </c>
      <c r="E67" s="118">
        <v>126363</v>
      </c>
      <c r="F67" s="95">
        <v>163872.3</v>
      </c>
      <c r="G67" s="95">
        <v>3927</v>
      </c>
      <c r="H67" s="95">
        <v>115452.99999999999</v>
      </c>
      <c r="I67" s="95">
        <v>93289.40000000001</v>
      </c>
      <c r="J67" s="131">
        <f aca="true" t="shared" si="14" ref="J67:Q67">SUM(J63:J66)</f>
        <v>440428</v>
      </c>
      <c r="K67" s="131">
        <f t="shared" si="14"/>
        <v>8631</v>
      </c>
      <c r="L67" s="131">
        <f t="shared" si="14"/>
        <v>329915.9937766001</v>
      </c>
      <c r="M67" s="131">
        <f t="shared" si="14"/>
        <v>268669.822270001</v>
      </c>
      <c r="N67" s="120">
        <f t="shared" si="14"/>
        <v>48639</v>
      </c>
      <c r="O67" s="118">
        <f t="shared" si="14"/>
        <v>1366</v>
      </c>
      <c r="P67" s="118">
        <f t="shared" si="14"/>
        <v>48784</v>
      </c>
      <c r="Q67" s="118">
        <f t="shared" si="14"/>
        <v>36094</v>
      </c>
      <c r="R67" s="137">
        <v>417038.3721099998</v>
      </c>
      <c r="S67" s="34">
        <v>9419</v>
      </c>
      <c r="T67" s="34">
        <v>352128.0174400016</v>
      </c>
      <c r="U67" s="34">
        <v>290095.528700002</v>
      </c>
      <c r="V67" s="118">
        <v>168200</v>
      </c>
      <c r="W67" s="115">
        <v>2233</v>
      </c>
      <c r="X67" s="115">
        <v>144417.71656</v>
      </c>
      <c r="Y67" s="115">
        <v>124050.49574000001</v>
      </c>
      <c r="Z67" s="101">
        <v>227186.0729400004</v>
      </c>
      <c r="AA67" s="106">
        <f>SUM(AA63:AA65)</f>
        <v>5010</v>
      </c>
      <c r="AB67" s="106">
        <f>SUM(AB63:AB65)</f>
        <v>194111.44023000036</v>
      </c>
      <c r="AC67" s="106">
        <f>SUM(AC63:AC65)</f>
        <v>155493.60861999978</v>
      </c>
      <c r="AD67" s="132">
        <v>29402.1</v>
      </c>
      <c r="AE67" s="132">
        <v>2234</v>
      </c>
      <c r="AF67" s="132">
        <v>43122.7</v>
      </c>
      <c r="AG67" s="132">
        <v>31188.3</v>
      </c>
      <c r="AH67" s="132">
        <v>14294</v>
      </c>
      <c r="AI67" s="132">
        <v>0</v>
      </c>
      <c r="AJ67" s="132">
        <v>0</v>
      </c>
      <c r="AK67" s="132">
        <v>0</v>
      </c>
      <c r="AL67" s="95">
        <v>101610.13430999986</v>
      </c>
      <c r="AM67" s="95">
        <v>2143</v>
      </c>
      <c r="AN67" s="95">
        <v>74282.21701000005</v>
      </c>
      <c r="AO67" s="95">
        <v>70227.10848999994</v>
      </c>
      <c r="AP67" s="95">
        <v>38662.18827</v>
      </c>
      <c r="AQ67" s="95">
        <v>118158</v>
      </c>
      <c r="AR67" s="95">
        <v>53408.33447000251</v>
      </c>
      <c r="AS67" s="95">
        <v>53381.8931300025</v>
      </c>
      <c r="AT67" s="118">
        <v>6200</v>
      </c>
      <c r="AU67" s="118">
        <v>135</v>
      </c>
      <c r="AV67" s="118">
        <v>3793</v>
      </c>
      <c r="AW67" s="118">
        <v>2734</v>
      </c>
      <c r="AX67" s="55">
        <f t="shared" si="7"/>
        <v>1802264.2858600002</v>
      </c>
      <c r="AY67" s="55">
        <f t="shared" si="8"/>
        <v>155398</v>
      </c>
      <c r="AZ67" s="55">
        <f t="shared" si="9"/>
        <v>1506174.4194866044</v>
      </c>
      <c r="BA67" s="55">
        <f t="shared" si="10"/>
        <v>1251587.1569500053</v>
      </c>
    </row>
    <row r="68" spans="1:53" ht="15">
      <c r="A68" s="25" t="s">
        <v>10</v>
      </c>
      <c r="B68" s="52"/>
      <c r="C68" s="52"/>
      <c r="D68" s="52"/>
      <c r="E68" s="52"/>
      <c r="F68" s="52"/>
      <c r="G68" s="52"/>
      <c r="H68" s="52"/>
      <c r="I68" s="52"/>
      <c r="J68" s="52"/>
      <c r="K68" s="52"/>
      <c r="L68" s="52"/>
      <c r="M68" s="52"/>
      <c r="N68" s="52"/>
      <c r="O68" s="52"/>
      <c r="P68" s="52"/>
      <c r="Q68" s="52"/>
      <c r="R68" s="52"/>
      <c r="S68" s="52"/>
      <c r="T68" s="52"/>
      <c r="U68" s="52"/>
      <c r="V68" s="52"/>
      <c r="W68" s="52"/>
      <c r="X68" s="52"/>
      <c r="Y68" s="52"/>
      <c r="Z68" s="117"/>
      <c r="AA68" s="117"/>
      <c r="AB68" s="117"/>
      <c r="AC68" s="117"/>
      <c r="AD68" s="117"/>
      <c r="AE68" s="117"/>
      <c r="AF68" s="117"/>
      <c r="AG68" s="117"/>
      <c r="AH68" s="138"/>
      <c r="AI68" s="52"/>
      <c r="AJ68" s="52"/>
      <c r="AK68" s="52"/>
      <c r="AL68" s="52"/>
      <c r="AM68" s="52"/>
      <c r="AN68" s="52"/>
      <c r="AO68" s="52"/>
      <c r="AP68" s="52"/>
      <c r="AQ68" s="52"/>
      <c r="AR68" s="52"/>
      <c r="AS68" s="52"/>
      <c r="AT68" s="104"/>
      <c r="AU68" s="105"/>
      <c r="AV68" s="105"/>
      <c r="AW68" s="105"/>
      <c r="AX68" s="30"/>
      <c r="AY68" s="30"/>
      <c r="AZ68" s="30"/>
      <c r="BA68" s="30"/>
    </row>
    <row r="69" spans="1:53" s="2" customFormat="1" ht="15">
      <c r="A69" s="25" t="s">
        <v>42</v>
      </c>
      <c r="B69" s="51"/>
      <c r="C69" s="51"/>
      <c r="D69" s="51"/>
      <c r="E69" s="51"/>
      <c r="F69" s="51"/>
      <c r="G69" s="51"/>
      <c r="H69" s="51"/>
      <c r="I69" s="51"/>
      <c r="J69" s="51"/>
      <c r="K69" s="51"/>
      <c r="L69" s="51"/>
      <c r="M69" s="51"/>
      <c r="N69" s="51"/>
      <c r="O69" s="51"/>
      <c r="P69" s="51"/>
      <c r="Q69" s="51"/>
      <c r="R69" s="51"/>
      <c r="S69" s="51"/>
      <c r="T69" s="51"/>
      <c r="U69" s="51"/>
      <c r="V69" s="51"/>
      <c r="W69" s="51"/>
      <c r="X69" s="51"/>
      <c r="Y69" s="51"/>
      <c r="Z69" s="133"/>
      <c r="AA69" s="133"/>
      <c r="AB69" s="133"/>
      <c r="AC69" s="133"/>
      <c r="AD69" s="133"/>
      <c r="AE69" s="133"/>
      <c r="AF69" s="133"/>
      <c r="AG69" s="133"/>
      <c r="AH69" s="138"/>
      <c r="AI69" s="51"/>
      <c r="AJ69" s="51"/>
      <c r="AK69" s="51"/>
      <c r="AL69" s="51"/>
      <c r="AM69" s="51"/>
      <c r="AN69" s="51"/>
      <c r="AO69" s="51"/>
      <c r="AP69" s="51"/>
      <c r="AQ69" s="51"/>
      <c r="AR69" s="51"/>
      <c r="AS69" s="51"/>
      <c r="AT69" s="104"/>
      <c r="AU69" s="105"/>
      <c r="AV69" s="105"/>
      <c r="AW69" s="105"/>
      <c r="AX69" s="30"/>
      <c r="AY69" s="30"/>
      <c r="AZ69" s="30"/>
      <c r="BA69" s="30"/>
    </row>
    <row r="70" spans="1:53" s="3" customFormat="1" ht="15">
      <c r="A70" s="21" t="s">
        <v>43</v>
      </c>
      <c r="B70" s="111">
        <v>1702.67659</v>
      </c>
      <c r="C70" s="108">
        <v>0</v>
      </c>
      <c r="D70" s="108">
        <v>0</v>
      </c>
      <c r="E70" s="108">
        <v>0</v>
      </c>
      <c r="F70" s="37"/>
      <c r="G70" s="37">
        <v>0</v>
      </c>
      <c r="H70" s="37">
        <v>0</v>
      </c>
      <c r="I70" s="37">
        <v>0</v>
      </c>
      <c r="J70" s="37"/>
      <c r="K70" s="37"/>
      <c r="L70" s="37"/>
      <c r="M70" s="37"/>
      <c r="N70" s="119"/>
      <c r="O70" s="108"/>
      <c r="P70" s="108"/>
      <c r="Q70" s="108"/>
      <c r="R70" s="136">
        <v>50412.556679999994</v>
      </c>
      <c r="S70" s="34">
        <v>0</v>
      </c>
      <c r="T70" s="34">
        <v>0</v>
      </c>
      <c r="U70" s="34">
        <v>0</v>
      </c>
      <c r="V70" s="37"/>
      <c r="W70" s="37"/>
      <c r="X70" s="37"/>
      <c r="Y70" s="37"/>
      <c r="Z70" s="34">
        <v>183792.17119999998</v>
      </c>
      <c r="AA70" s="34"/>
      <c r="AB70" s="34"/>
      <c r="AC70" s="34"/>
      <c r="AD70" s="109">
        <v>2793.1</v>
      </c>
      <c r="AE70" s="109">
        <v>7</v>
      </c>
      <c r="AF70" s="109">
        <v>3424</v>
      </c>
      <c r="AG70" s="109">
        <v>2391</v>
      </c>
      <c r="AH70" s="109">
        <v>210</v>
      </c>
      <c r="AI70" s="109">
        <v>0</v>
      </c>
      <c r="AJ70" s="109">
        <v>0</v>
      </c>
      <c r="AK70" s="109">
        <v>0</v>
      </c>
      <c r="AL70" s="37"/>
      <c r="AM70" s="37"/>
      <c r="AN70" s="37"/>
      <c r="AO70" s="37"/>
      <c r="AP70" s="88">
        <v>0</v>
      </c>
      <c r="AQ70" s="34">
        <v>0</v>
      </c>
      <c r="AR70" s="34">
        <v>0</v>
      </c>
      <c r="AS70" s="34">
        <v>0</v>
      </c>
      <c r="AT70" s="110">
        <v>0</v>
      </c>
      <c r="AU70" s="110">
        <v>0</v>
      </c>
      <c r="AV70" s="110">
        <v>0</v>
      </c>
      <c r="AW70" s="110">
        <v>0</v>
      </c>
      <c r="AX70" s="50">
        <f t="shared" si="7"/>
        <v>238910.50446999999</v>
      </c>
      <c r="AY70" s="50">
        <f t="shared" si="8"/>
        <v>7</v>
      </c>
      <c r="AZ70" s="50">
        <f t="shared" si="9"/>
        <v>3424</v>
      </c>
      <c r="BA70" s="50">
        <f t="shared" si="10"/>
        <v>2391</v>
      </c>
    </row>
    <row r="71" spans="1:53" s="2" customFormat="1" ht="15">
      <c r="A71" s="31" t="s">
        <v>68</v>
      </c>
      <c r="B71" s="111">
        <v>663.57845</v>
      </c>
      <c r="C71" s="108">
        <v>0</v>
      </c>
      <c r="D71" s="108">
        <v>0</v>
      </c>
      <c r="E71" s="108">
        <v>0</v>
      </c>
      <c r="F71" s="37"/>
      <c r="G71" s="37">
        <v>0</v>
      </c>
      <c r="H71" s="37">
        <v>0</v>
      </c>
      <c r="I71" s="37">
        <v>0</v>
      </c>
      <c r="J71" s="37"/>
      <c r="K71" s="37"/>
      <c r="L71" s="37"/>
      <c r="M71" s="37"/>
      <c r="N71" s="119"/>
      <c r="O71" s="108"/>
      <c r="P71" s="108"/>
      <c r="Q71" s="108"/>
      <c r="R71" s="136">
        <v>6430.774760000001</v>
      </c>
      <c r="S71" s="34">
        <v>0</v>
      </c>
      <c r="T71" s="34">
        <v>0</v>
      </c>
      <c r="U71" s="34">
        <v>0</v>
      </c>
      <c r="V71" s="37"/>
      <c r="W71" s="37"/>
      <c r="X71" s="37"/>
      <c r="Y71" s="37"/>
      <c r="Z71" s="34">
        <v>1483.9930000000002</v>
      </c>
      <c r="AA71" s="34"/>
      <c r="AB71" s="34"/>
      <c r="AC71" s="34"/>
      <c r="AD71" s="109">
        <v>324.8</v>
      </c>
      <c r="AE71" s="109">
        <v>3</v>
      </c>
      <c r="AF71" s="109">
        <v>432</v>
      </c>
      <c r="AG71" s="109">
        <v>149.3</v>
      </c>
      <c r="AH71" s="109">
        <v>222</v>
      </c>
      <c r="AI71" s="109">
        <v>0</v>
      </c>
      <c r="AJ71" s="109">
        <v>0</v>
      </c>
      <c r="AK71" s="109">
        <v>0</v>
      </c>
      <c r="AL71" s="37"/>
      <c r="AM71" s="37"/>
      <c r="AN71" s="37"/>
      <c r="AO71" s="37"/>
      <c r="AP71" s="88">
        <v>15.04044</v>
      </c>
      <c r="AQ71" s="34">
        <v>0</v>
      </c>
      <c r="AR71" s="34">
        <v>0</v>
      </c>
      <c r="AS71" s="34">
        <v>0</v>
      </c>
      <c r="AT71" s="111">
        <v>245</v>
      </c>
      <c r="AU71" s="110">
        <v>0</v>
      </c>
      <c r="AV71" s="110">
        <v>0</v>
      </c>
      <c r="AW71" s="110">
        <v>0</v>
      </c>
      <c r="AX71" s="50">
        <f t="shared" si="7"/>
        <v>9385.186650000001</v>
      </c>
      <c r="AY71" s="50">
        <f t="shared" si="8"/>
        <v>3</v>
      </c>
      <c r="AZ71" s="50">
        <f t="shared" si="9"/>
        <v>432</v>
      </c>
      <c r="BA71" s="50">
        <f t="shared" si="10"/>
        <v>149.3</v>
      </c>
    </row>
    <row r="72" spans="1:53" s="2" customFormat="1" ht="15">
      <c r="A72" s="31" t="s">
        <v>44</v>
      </c>
      <c r="B72" s="111">
        <v>0</v>
      </c>
      <c r="C72" s="108">
        <v>0</v>
      </c>
      <c r="D72" s="108">
        <v>0</v>
      </c>
      <c r="E72" s="108">
        <v>0</v>
      </c>
      <c r="F72" s="37">
        <v>2134.1</v>
      </c>
      <c r="G72" s="37">
        <v>0</v>
      </c>
      <c r="H72" s="37">
        <v>0</v>
      </c>
      <c r="I72" s="37">
        <v>0</v>
      </c>
      <c r="J72" s="37"/>
      <c r="K72" s="37"/>
      <c r="L72" s="37"/>
      <c r="M72" s="37"/>
      <c r="N72" s="119">
        <v>234</v>
      </c>
      <c r="O72" s="108"/>
      <c r="P72" s="108"/>
      <c r="Q72" s="108"/>
      <c r="R72" s="136">
        <v>5561.65444</v>
      </c>
      <c r="S72" s="34">
        <v>0</v>
      </c>
      <c r="T72" s="34">
        <v>0</v>
      </c>
      <c r="U72" s="34">
        <v>0</v>
      </c>
      <c r="V72" s="37"/>
      <c r="W72" s="37"/>
      <c r="X72" s="37"/>
      <c r="Y72" s="37"/>
      <c r="Z72" s="34">
        <v>1650.0774000000004</v>
      </c>
      <c r="AA72" s="34"/>
      <c r="AB72" s="34"/>
      <c r="AC72" s="34"/>
      <c r="AD72" s="109">
        <v>1049.1</v>
      </c>
      <c r="AE72" s="109">
        <v>8</v>
      </c>
      <c r="AF72" s="109">
        <v>1176.7</v>
      </c>
      <c r="AG72" s="109">
        <v>807</v>
      </c>
      <c r="AH72" s="109">
        <v>1896</v>
      </c>
      <c r="AI72" s="109">
        <v>0</v>
      </c>
      <c r="AJ72" s="109">
        <v>0</v>
      </c>
      <c r="AK72" s="109">
        <v>0</v>
      </c>
      <c r="AL72" s="37"/>
      <c r="AM72" s="37"/>
      <c r="AN72" s="37"/>
      <c r="AO72" s="37"/>
      <c r="AP72" s="88">
        <v>28.83571</v>
      </c>
      <c r="AQ72" s="34">
        <v>0</v>
      </c>
      <c r="AR72" s="34">
        <v>0</v>
      </c>
      <c r="AS72" s="34">
        <v>0</v>
      </c>
      <c r="AT72" s="111">
        <v>182</v>
      </c>
      <c r="AU72" s="110">
        <v>0</v>
      </c>
      <c r="AV72" s="110">
        <v>0</v>
      </c>
      <c r="AW72" s="110">
        <v>0</v>
      </c>
      <c r="AX72" s="50">
        <f t="shared" si="7"/>
        <v>12735.76755</v>
      </c>
      <c r="AY72" s="50">
        <f t="shared" si="8"/>
        <v>8</v>
      </c>
      <c r="AZ72" s="50">
        <f t="shared" si="9"/>
        <v>1176.7</v>
      </c>
      <c r="BA72" s="50">
        <f t="shared" si="10"/>
        <v>807</v>
      </c>
    </row>
    <row r="73" spans="1:53" ht="15">
      <c r="A73" s="31" t="s">
        <v>45</v>
      </c>
      <c r="B73" s="111">
        <v>0</v>
      </c>
      <c r="C73" s="108">
        <v>0</v>
      </c>
      <c r="D73" s="108">
        <v>0</v>
      </c>
      <c r="E73" s="108">
        <v>0</v>
      </c>
      <c r="F73" s="32"/>
      <c r="G73" s="32">
        <v>0</v>
      </c>
      <c r="H73" s="32">
        <v>0</v>
      </c>
      <c r="I73" s="32">
        <v>0</v>
      </c>
      <c r="J73" s="32"/>
      <c r="K73" s="32"/>
      <c r="L73" s="32"/>
      <c r="M73" s="32"/>
      <c r="N73" s="119"/>
      <c r="O73" s="108"/>
      <c r="P73" s="108"/>
      <c r="Q73" s="108"/>
      <c r="R73" s="136">
        <v>2622.6724400000003</v>
      </c>
      <c r="S73" s="34">
        <v>0</v>
      </c>
      <c r="T73" s="34">
        <v>0</v>
      </c>
      <c r="U73" s="34">
        <v>0</v>
      </c>
      <c r="V73" s="32"/>
      <c r="W73" s="32"/>
      <c r="X73" s="32"/>
      <c r="Y73" s="32"/>
      <c r="Z73" s="34">
        <v>1027.32352</v>
      </c>
      <c r="AA73" s="34"/>
      <c r="AB73" s="34"/>
      <c r="AC73" s="34"/>
      <c r="AD73" s="109">
        <v>7468.4</v>
      </c>
      <c r="AE73" s="109">
        <v>61</v>
      </c>
      <c r="AF73" s="109">
        <v>4931.9</v>
      </c>
      <c r="AG73" s="109">
        <v>1951.2</v>
      </c>
      <c r="AH73" s="109">
        <v>441</v>
      </c>
      <c r="AI73" s="109">
        <v>0</v>
      </c>
      <c r="AJ73" s="109">
        <v>0</v>
      </c>
      <c r="AK73" s="109">
        <v>0</v>
      </c>
      <c r="AL73" s="32"/>
      <c r="AM73" s="32"/>
      <c r="AN73" s="32"/>
      <c r="AO73" s="32"/>
      <c r="AP73" s="88">
        <v>0</v>
      </c>
      <c r="AQ73" s="34">
        <v>0</v>
      </c>
      <c r="AR73" s="34">
        <v>0</v>
      </c>
      <c r="AS73" s="34">
        <v>0</v>
      </c>
      <c r="AT73" s="111">
        <v>1182</v>
      </c>
      <c r="AU73" s="110">
        <v>0</v>
      </c>
      <c r="AV73" s="110">
        <v>0</v>
      </c>
      <c r="AW73" s="110">
        <v>0</v>
      </c>
      <c r="AX73" s="50">
        <f t="shared" si="7"/>
        <v>12741.39596</v>
      </c>
      <c r="AY73" s="50">
        <f t="shared" si="8"/>
        <v>61</v>
      </c>
      <c r="AZ73" s="50">
        <f t="shared" si="9"/>
        <v>4931.9</v>
      </c>
      <c r="BA73" s="50">
        <f t="shared" si="10"/>
        <v>1951.2</v>
      </c>
    </row>
    <row r="74" spans="1:53" ht="15">
      <c r="A74" s="40" t="s">
        <v>81</v>
      </c>
      <c r="B74" s="111">
        <v>0</v>
      </c>
      <c r="C74" s="108">
        <v>0</v>
      </c>
      <c r="D74" s="108">
        <v>0</v>
      </c>
      <c r="E74" s="108">
        <v>0</v>
      </c>
      <c r="F74" s="32"/>
      <c r="G74" s="32">
        <v>0</v>
      </c>
      <c r="H74" s="32">
        <v>0</v>
      </c>
      <c r="I74" s="32">
        <v>0</v>
      </c>
      <c r="J74" s="32"/>
      <c r="K74" s="32"/>
      <c r="L74" s="32"/>
      <c r="M74" s="32"/>
      <c r="N74" s="123"/>
      <c r="O74" s="108"/>
      <c r="P74" s="108"/>
      <c r="Q74" s="108"/>
      <c r="R74" s="141">
        <v>267.24983</v>
      </c>
      <c r="S74" s="34">
        <v>0</v>
      </c>
      <c r="T74" s="34">
        <v>0</v>
      </c>
      <c r="U74" s="34">
        <v>0</v>
      </c>
      <c r="V74" s="32"/>
      <c r="W74" s="32"/>
      <c r="X74" s="32"/>
      <c r="Y74" s="32"/>
      <c r="Z74" s="34">
        <v>158.95693</v>
      </c>
      <c r="AA74" s="34"/>
      <c r="AB74" s="34"/>
      <c r="AC74" s="34"/>
      <c r="AD74" s="109">
        <v>544.8</v>
      </c>
      <c r="AE74" s="109">
        <v>8</v>
      </c>
      <c r="AF74" s="109">
        <v>902</v>
      </c>
      <c r="AG74" s="109">
        <v>521.9</v>
      </c>
      <c r="AH74" s="109">
        <v>146</v>
      </c>
      <c r="AI74" s="109">
        <v>0</v>
      </c>
      <c r="AJ74" s="109">
        <v>0</v>
      </c>
      <c r="AK74" s="109">
        <v>0</v>
      </c>
      <c r="AL74" s="32"/>
      <c r="AM74" s="32"/>
      <c r="AN74" s="32"/>
      <c r="AO74" s="32"/>
      <c r="AP74" s="88">
        <v>31.861849999999997</v>
      </c>
      <c r="AQ74" s="34">
        <v>0</v>
      </c>
      <c r="AR74" s="34">
        <v>0</v>
      </c>
      <c r="AS74" s="34">
        <v>0</v>
      </c>
      <c r="AT74" s="126">
        <v>260</v>
      </c>
      <c r="AU74" s="110">
        <v>0</v>
      </c>
      <c r="AV74" s="110">
        <v>0</v>
      </c>
      <c r="AW74" s="110">
        <v>0</v>
      </c>
      <c r="AX74" s="50">
        <f t="shared" si="7"/>
        <v>1408.86861</v>
      </c>
      <c r="AY74" s="50">
        <f t="shared" si="8"/>
        <v>8</v>
      </c>
      <c r="AZ74" s="50">
        <f t="shared" si="9"/>
        <v>902</v>
      </c>
      <c r="BA74" s="50">
        <f t="shared" si="10"/>
        <v>521.9</v>
      </c>
    </row>
    <row r="75" spans="1:53" ht="15">
      <c r="A75" s="40" t="s">
        <v>82</v>
      </c>
      <c r="B75" s="111">
        <v>7.20917</v>
      </c>
      <c r="C75" s="108"/>
      <c r="D75" s="108"/>
      <c r="E75" s="108"/>
      <c r="F75" s="32">
        <v>20.7</v>
      </c>
      <c r="G75" s="32">
        <v>0</v>
      </c>
      <c r="H75" s="32">
        <v>0</v>
      </c>
      <c r="I75" s="32">
        <v>0</v>
      </c>
      <c r="J75" s="32"/>
      <c r="K75" s="32"/>
      <c r="L75" s="32"/>
      <c r="M75" s="32"/>
      <c r="N75" s="123">
        <v>66</v>
      </c>
      <c r="O75" s="108"/>
      <c r="P75" s="108"/>
      <c r="Q75" s="108"/>
      <c r="R75" s="141">
        <v>778.87625</v>
      </c>
      <c r="S75" s="34">
        <v>0</v>
      </c>
      <c r="T75" s="34">
        <v>0</v>
      </c>
      <c r="U75" s="34">
        <v>0</v>
      </c>
      <c r="V75" s="32"/>
      <c r="W75" s="32"/>
      <c r="X75" s="32"/>
      <c r="Y75" s="32"/>
      <c r="Z75" s="34">
        <v>658.77236</v>
      </c>
      <c r="AA75" s="34"/>
      <c r="AB75" s="34"/>
      <c r="AC75" s="34"/>
      <c r="AD75" s="109">
        <v>247.2</v>
      </c>
      <c r="AE75" s="109">
        <v>4</v>
      </c>
      <c r="AF75" s="109">
        <v>238.3</v>
      </c>
      <c r="AG75" s="109">
        <v>180.9</v>
      </c>
      <c r="AH75" s="109">
        <v>490</v>
      </c>
      <c r="AI75" s="109">
        <v>0</v>
      </c>
      <c r="AJ75" s="109">
        <v>0</v>
      </c>
      <c r="AK75" s="109">
        <v>0</v>
      </c>
      <c r="AL75" s="32"/>
      <c r="AM75" s="32"/>
      <c r="AN75" s="32"/>
      <c r="AO75" s="32"/>
      <c r="AP75" s="88">
        <v>0</v>
      </c>
      <c r="AQ75" s="34">
        <v>0</v>
      </c>
      <c r="AR75" s="34">
        <v>0</v>
      </c>
      <c r="AS75" s="34">
        <v>0</v>
      </c>
      <c r="AT75" s="126">
        <v>228</v>
      </c>
      <c r="AU75" s="110">
        <v>0</v>
      </c>
      <c r="AV75" s="110">
        <v>0</v>
      </c>
      <c r="AW75" s="110">
        <v>0</v>
      </c>
      <c r="AX75" s="50">
        <f t="shared" si="7"/>
        <v>2496.75778</v>
      </c>
      <c r="AY75" s="50">
        <f t="shared" si="8"/>
        <v>4</v>
      </c>
      <c r="AZ75" s="50">
        <f t="shared" si="9"/>
        <v>238.3</v>
      </c>
      <c r="BA75" s="50">
        <f t="shared" si="10"/>
        <v>180.9</v>
      </c>
    </row>
    <row r="76" spans="1:53" ht="15">
      <c r="A76" s="31" t="s">
        <v>83</v>
      </c>
      <c r="B76" s="111">
        <v>0</v>
      </c>
      <c r="C76" s="108">
        <v>0</v>
      </c>
      <c r="D76" s="108">
        <v>0</v>
      </c>
      <c r="E76" s="108">
        <v>0</v>
      </c>
      <c r="F76" s="32"/>
      <c r="G76" s="32">
        <v>0</v>
      </c>
      <c r="H76" s="32">
        <v>0</v>
      </c>
      <c r="I76" s="32">
        <v>0</v>
      </c>
      <c r="J76" s="32"/>
      <c r="K76" s="32"/>
      <c r="L76" s="32"/>
      <c r="M76" s="32"/>
      <c r="N76" s="119">
        <v>3851</v>
      </c>
      <c r="O76" s="108"/>
      <c r="P76" s="108"/>
      <c r="Q76" s="108"/>
      <c r="R76" s="136">
        <v>9031.44185</v>
      </c>
      <c r="S76" s="34">
        <v>0</v>
      </c>
      <c r="T76" s="34">
        <v>0</v>
      </c>
      <c r="U76" s="34">
        <v>0</v>
      </c>
      <c r="V76" s="32"/>
      <c r="W76" s="32"/>
      <c r="X76" s="32"/>
      <c r="Y76" s="32"/>
      <c r="Z76" s="34">
        <v>4089.97036</v>
      </c>
      <c r="AA76" s="34"/>
      <c r="AB76" s="34"/>
      <c r="AC76" s="34"/>
      <c r="AD76" s="109">
        <v>6521.9</v>
      </c>
      <c r="AE76" s="109">
        <v>14</v>
      </c>
      <c r="AF76" s="109">
        <v>1951</v>
      </c>
      <c r="AG76" s="109">
        <v>1263.7</v>
      </c>
      <c r="AH76" s="109">
        <v>4324</v>
      </c>
      <c r="AI76" s="109">
        <v>0</v>
      </c>
      <c r="AJ76" s="109">
        <v>0</v>
      </c>
      <c r="AK76" s="109">
        <v>0</v>
      </c>
      <c r="AL76" s="32"/>
      <c r="AM76" s="32"/>
      <c r="AN76" s="32"/>
      <c r="AO76" s="32"/>
      <c r="AP76" s="88">
        <v>2.89203</v>
      </c>
      <c r="AQ76" s="34">
        <v>0</v>
      </c>
      <c r="AR76" s="34">
        <v>0</v>
      </c>
      <c r="AS76" s="34">
        <v>0</v>
      </c>
      <c r="AT76" s="111">
        <v>2291</v>
      </c>
      <c r="AU76" s="110">
        <v>0</v>
      </c>
      <c r="AV76" s="110">
        <v>0</v>
      </c>
      <c r="AW76" s="110">
        <v>0</v>
      </c>
      <c r="AX76" s="50">
        <f t="shared" si="7"/>
        <v>30112.204239999995</v>
      </c>
      <c r="AY76" s="50">
        <f t="shared" si="8"/>
        <v>14</v>
      </c>
      <c r="AZ76" s="50">
        <f t="shared" si="9"/>
        <v>1951</v>
      </c>
      <c r="BA76" s="50">
        <f t="shared" si="10"/>
        <v>1263.7</v>
      </c>
    </row>
    <row r="77" spans="1:53" s="2" customFormat="1" ht="15">
      <c r="A77" s="54" t="s">
        <v>7</v>
      </c>
      <c r="B77" s="118">
        <v>2373.46421</v>
      </c>
      <c r="C77" s="118">
        <v>0</v>
      </c>
      <c r="D77" s="118">
        <v>0</v>
      </c>
      <c r="E77" s="118">
        <v>0</v>
      </c>
      <c r="F77" s="95">
        <v>2154.7999999999997</v>
      </c>
      <c r="G77" s="95">
        <v>0</v>
      </c>
      <c r="H77" s="95">
        <v>0</v>
      </c>
      <c r="I77" s="95">
        <v>0</v>
      </c>
      <c r="J77" s="131">
        <f aca="true" t="shared" si="15" ref="J77:Q77">SUM(J70:J76)</f>
        <v>0</v>
      </c>
      <c r="K77" s="131">
        <f t="shared" si="15"/>
        <v>0</v>
      </c>
      <c r="L77" s="131">
        <f t="shared" si="15"/>
        <v>0</v>
      </c>
      <c r="M77" s="131">
        <f t="shared" si="15"/>
        <v>0</v>
      </c>
      <c r="N77" s="120">
        <f t="shared" si="15"/>
        <v>4151</v>
      </c>
      <c r="O77" s="118">
        <f t="shared" si="15"/>
        <v>0</v>
      </c>
      <c r="P77" s="118">
        <f t="shared" si="15"/>
        <v>0</v>
      </c>
      <c r="Q77" s="118">
        <f t="shared" si="15"/>
        <v>0</v>
      </c>
      <c r="R77" s="137">
        <v>75105.22624999999</v>
      </c>
      <c r="S77" s="34">
        <v>0</v>
      </c>
      <c r="T77" s="34">
        <v>0</v>
      </c>
      <c r="U77" s="34">
        <v>0</v>
      </c>
      <c r="V77" s="95"/>
      <c r="W77" s="95"/>
      <c r="X77" s="95"/>
      <c r="Y77" s="95"/>
      <c r="Z77" s="133">
        <v>192861.26476999998</v>
      </c>
      <c r="AA77" s="34">
        <v>0</v>
      </c>
      <c r="AB77" s="34">
        <v>0</v>
      </c>
      <c r="AC77" s="34">
        <v>0</v>
      </c>
      <c r="AD77" s="132">
        <v>18949.3</v>
      </c>
      <c r="AE77" s="132">
        <v>105</v>
      </c>
      <c r="AF77" s="132">
        <v>13056</v>
      </c>
      <c r="AG77" s="132">
        <v>7265.1</v>
      </c>
      <c r="AH77" s="132">
        <v>7729</v>
      </c>
      <c r="AI77" s="132">
        <v>0</v>
      </c>
      <c r="AJ77" s="132">
        <v>0</v>
      </c>
      <c r="AK77" s="132">
        <v>0</v>
      </c>
      <c r="AL77" s="95">
        <v>0</v>
      </c>
      <c r="AM77" s="95">
        <v>0</v>
      </c>
      <c r="AN77" s="95">
        <v>0</v>
      </c>
      <c r="AO77" s="95">
        <v>0</v>
      </c>
      <c r="AP77" s="113">
        <v>78.63003</v>
      </c>
      <c r="AQ77" s="113">
        <v>0</v>
      </c>
      <c r="AR77" s="113">
        <v>0</v>
      </c>
      <c r="AS77" s="113">
        <v>0</v>
      </c>
      <c r="AT77" s="118">
        <v>4388</v>
      </c>
      <c r="AU77" s="118">
        <v>0</v>
      </c>
      <c r="AV77" s="118">
        <v>0</v>
      </c>
      <c r="AW77" s="118">
        <v>0</v>
      </c>
      <c r="AX77" s="55">
        <f t="shared" si="7"/>
        <v>307790.68525999994</v>
      </c>
      <c r="AY77" s="55">
        <f t="shared" si="8"/>
        <v>105</v>
      </c>
      <c r="AZ77" s="55">
        <f t="shared" si="9"/>
        <v>13056</v>
      </c>
      <c r="BA77" s="55">
        <f t="shared" si="10"/>
        <v>7265.1</v>
      </c>
    </row>
    <row r="78" spans="1:53" ht="15">
      <c r="A78" s="25" t="s">
        <v>46</v>
      </c>
      <c r="B78" s="52"/>
      <c r="C78" s="52"/>
      <c r="D78" s="52"/>
      <c r="E78" s="52"/>
      <c r="F78" s="52"/>
      <c r="G78" s="52"/>
      <c r="H78" s="52"/>
      <c r="I78" s="52"/>
      <c r="J78" s="52"/>
      <c r="K78" s="52"/>
      <c r="L78" s="52"/>
      <c r="M78" s="52"/>
      <c r="N78" s="52"/>
      <c r="O78" s="52"/>
      <c r="P78" s="52"/>
      <c r="Q78" s="52"/>
      <c r="R78" s="142"/>
      <c r="S78" s="105"/>
      <c r="T78" s="105"/>
      <c r="U78" s="105"/>
      <c r="V78" s="52"/>
      <c r="W78" s="52"/>
      <c r="X78" s="52"/>
      <c r="Y78" s="52"/>
      <c r="Z78" s="117"/>
      <c r="AA78" s="117"/>
      <c r="AB78" s="117"/>
      <c r="AC78" s="117"/>
      <c r="AD78" s="117"/>
      <c r="AE78" s="117"/>
      <c r="AF78" s="117"/>
      <c r="AG78" s="117"/>
      <c r="AH78" s="138"/>
      <c r="AI78" s="52"/>
      <c r="AJ78" s="52"/>
      <c r="AK78" s="52"/>
      <c r="AL78" s="52"/>
      <c r="AM78" s="52"/>
      <c r="AN78" s="52"/>
      <c r="AO78" s="52"/>
      <c r="AP78" s="52"/>
      <c r="AQ78" s="52"/>
      <c r="AR78" s="52"/>
      <c r="AS78" s="52"/>
      <c r="AT78" s="104"/>
      <c r="AU78" s="105"/>
      <c r="AV78" s="105"/>
      <c r="AW78" s="105"/>
      <c r="AX78" s="30"/>
      <c r="AY78" s="30"/>
      <c r="AZ78" s="30"/>
      <c r="BA78" s="30"/>
    </row>
    <row r="79" spans="1:53" s="2" customFormat="1" ht="15">
      <c r="A79" s="31" t="s">
        <v>38</v>
      </c>
      <c r="B79" s="111">
        <v>2373.92121</v>
      </c>
      <c r="C79" s="108">
        <v>0</v>
      </c>
      <c r="D79" s="108">
        <v>0</v>
      </c>
      <c r="E79" s="108">
        <v>0</v>
      </c>
      <c r="F79" s="37">
        <v>2154.7</v>
      </c>
      <c r="G79" s="37">
        <v>0</v>
      </c>
      <c r="H79" s="37">
        <v>0</v>
      </c>
      <c r="I79" s="37">
        <v>0</v>
      </c>
      <c r="J79" s="37"/>
      <c r="K79" s="37"/>
      <c r="L79" s="37"/>
      <c r="M79" s="37"/>
      <c r="N79" s="119">
        <v>4139</v>
      </c>
      <c r="O79" s="134"/>
      <c r="P79" s="134"/>
      <c r="Q79" s="134"/>
      <c r="R79" s="136">
        <v>73870.54454</v>
      </c>
      <c r="S79" s="41">
        <v>0</v>
      </c>
      <c r="T79" s="41">
        <v>0</v>
      </c>
      <c r="U79" s="41">
        <v>0</v>
      </c>
      <c r="V79" s="37"/>
      <c r="W79" s="37"/>
      <c r="X79" s="37"/>
      <c r="Y79" s="37"/>
      <c r="Z79" s="41">
        <v>192584.59617</v>
      </c>
      <c r="AA79" s="34"/>
      <c r="AB79" s="34"/>
      <c r="AC79" s="34"/>
      <c r="AD79" s="109">
        <v>18269.6</v>
      </c>
      <c r="AE79" s="109">
        <v>103</v>
      </c>
      <c r="AF79" s="109">
        <v>12961</v>
      </c>
      <c r="AG79" s="109">
        <v>7213.8</v>
      </c>
      <c r="AH79" s="109">
        <v>7590</v>
      </c>
      <c r="AI79" s="109">
        <v>0</v>
      </c>
      <c r="AJ79" s="109">
        <v>0</v>
      </c>
      <c r="AK79" s="109">
        <v>0</v>
      </c>
      <c r="AL79" s="37"/>
      <c r="AM79" s="37"/>
      <c r="AN79" s="37"/>
      <c r="AO79" s="37"/>
      <c r="AP79" s="88">
        <v>46.76818</v>
      </c>
      <c r="AQ79" s="41">
        <v>0</v>
      </c>
      <c r="AR79" s="41">
        <v>0</v>
      </c>
      <c r="AS79" s="41">
        <v>0</v>
      </c>
      <c r="AT79" s="111">
        <v>4057</v>
      </c>
      <c r="AU79" s="110">
        <v>0</v>
      </c>
      <c r="AV79" s="110">
        <v>0</v>
      </c>
      <c r="AW79" s="110">
        <v>0</v>
      </c>
      <c r="AX79" s="50">
        <f t="shared" si="7"/>
        <v>305086.1301</v>
      </c>
      <c r="AY79" s="50">
        <f t="shared" si="8"/>
        <v>103</v>
      </c>
      <c r="AZ79" s="50">
        <f t="shared" si="9"/>
        <v>12961</v>
      </c>
      <c r="BA79" s="50">
        <f t="shared" si="10"/>
        <v>7213.8</v>
      </c>
    </row>
    <row r="80" spans="1:53" s="2" customFormat="1" ht="15">
      <c r="A80" s="31" t="s">
        <v>39</v>
      </c>
      <c r="B80" s="111">
        <v>0</v>
      </c>
      <c r="C80" s="108">
        <v>0</v>
      </c>
      <c r="D80" s="108">
        <v>0</v>
      </c>
      <c r="E80" s="108">
        <v>0</v>
      </c>
      <c r="F80" s="37"/>
      <c r="G80" s="37">
        <v>0</v>
      </c>
      <c r="H80" s="37">
        <v>0</v>
      </c>
      <c r="I80" s="37">
        <v>0</v>
      </c>
      <c r="J80" s="37"/>
      <c r="K80" s="37"/>
      <c r="L80" s="37"/>
      <c r="M80" s="37"/>
      <c r="N80" s="119"/>
      <c r="O80" s="134"/>
      <c r="P80" s="134"/>
      <c r="Q80" s="134"/>
      <c r="R80" s="136">
        <v>0</v>
      </c>
      <c r="S80" s="41">
        <v>0</v>
      </c>
      <c r="T80" s="41">
        <v>0</v>
      </c>
      <c r="U80" s="41">
        <v>0</v>
      </c>
      <c r="V80" s="37"/>
      <c r="W80" s="37"/>
      <c r="X80" s="37"/>
      <c r="Y80" s="37"/>
      <c r="Z80" s="41">
        <v>0</v>
      </c>
      <c r="AA80" s="41"/>
      <c r="AB80" s="41"/>
      <c r="AC80" s="41"/>
      <c r="AD80" s="109"/>
      <c r="AE80" s="109"/>
      <c r="AF80" s="109"/>
      <c r="AG80" s="109"/>
      <c r="AH80" s="109">
        <v>0</v>
      </c>
      <c r="AI80" s="109">
        <v>0</v>
      </c>
      <c r="AJ80" s="109">
        <v>0</v>
      </c>
      <c r="AK80" s="109">
        <v>0</v>
      </c>
      <c r="AL80" s="37"/>
      <c r="AM80" s="37"/>
      <c r="AN80" s="37"/>
      <c r="AO80" s="37"/>
      <c r="AP80" s="88">
        <v>0</v>
      </c>
      <c r="AQ80" s="41">
        <v>0</v>
      </c>
      <c r="AR80" s="41">
        <v>0</v>
      </c>
      <c r="AS80" s="41">
        <v>0</v>
      </c>
      <c r="AT80" s="110">
        <v>148</v>
      </c>
      <c r="AU80" s="110">
        <v>0</v>
      </c>
      <c r="AV80" s="110">
        <v>0</v>
      </c>
      <c r="AW80" s="110">
        <v>0</v>
      </c>
      <c r="AX80" s="50">
        <f t="shared" si="7"/>
        <v>148</v>
      </c>
      <c r="AY80" s="50">
        <f t="shared" si="8"/>
        <v>0</v>
      </c>
      <c r="AZ80" s="50">
        <f t="shared" si="9"/>
        <v>0</v>
      </c>
      <c r="BA80" s="50">
        <f t="shared" si="10"/>
        <v>0</v>
      </c>
    </row>
    <row r="81" spans="1:53" ht="15">
      <c r="A81" s="31" t="s">
        <v>40</v>
      </c>
      <c r="B81" s="111">
        <v>0</v>
      </c>
      <c r="C81" s="108">
        <v>0</v>
      </c>
      <c r="D81" s="108">
        <v>0</v>
      </c>
      <c r="E81" s="108">
        <v>0</v>
      </c>
      <c r="F81" s="32"/>
      <c r="G81" s="32">
        <v>0</v>
      </c>
      <c r="H81" s="32">
        <v>0</v>
      </c>
      <c r="I81" s="32">
        <v>0</v>
      </c>
      <c r="J81" s="32"/>
      <c r="K81" s="32"/>
      <c r="L81" s="32"/>
      <c r="M81" s="32"/>
      <c r="N81" s="119">
        <v>12</v>
      </c>
      <c r="O81" s="134"/>
      <c r="P81" s="134"/>
      <c r="Q81" s="134"/>
      <c r="R81" s="136">
        <v>1234.68171</v>
      </c>
      <c r="S81" s="41">
        <v>0</v>
      </c>
      <c r="T81" s="41">
        <v>0</v>
      </c>
      <c r="U81" s="41">
        <v>0</v>
      </c>
      <c r="V81" s="32"/>
      <c r="W81" s="32"/>
      <c r="X81" s="32"/>
      <c r="Y81" s="32"/>
      <c r="Z81" s="41">
        <v>276.66859999999997</v>
      </c>
      <c r="AA81" s="41"/>
      <c r="AB81" s="41"/>
      <c r="AC81" s="41"/>
      <c r="AD81" s="109">
        <v>679.6</v>
      </c>
      <c r="AE81" s="109">
        <v>2</v>
      </c>
      <c r="AF81" s="109">
        <v>95</v>
      </c>
      <c r="AG81" s="109">
        <v>51.3</v>
      </c>
      <c r="AH81" s="109">
        <v>139</v>
      </c>
      <c r="AI81" s="109">
        <v>0</v>
      </c>
      <c r="AJ81" s="109">
        <v>0</v>
      </c>
      <c r="AK81" s="109">
        <v>0</v>
      </c>
      <c r="AL81" s="32"/>
      <c r="AM81" s="32"/>
      <c r="AN81" s="32"/>
      <c r="AO81" s="32"/>
      <c r="AP81" s="88">
        <v>31.86185</v>
      </c>
      <c r="AQ81" s="41">
        <v>0</v>
      </c>
      <c r="AR81" s="41">
        <v>0</v>
      </c>
      <c r="AS81" s="41">
        <v>0</v>
      </c>
      <c r="AT81" s="110">
        <v>183</v>
      </c>
      <c r="AU81" s="110">
        <v>0</v>
      </c>
      <c r="AV81" s="110">
        <v>0</v>
      </c>
      <c r="AW81" s="110">
        <v>0</v>
      </c>
      <c r="AX81" s="50">
        <f t="shared" si="7"/>
        <v>2556.81216</v>
      </c>
      <c r="AY81" s="50">
        <f t="shared" si="8"/>
        <v>2</v>
      </c>
      <c r="AZ81" s="50">
        <f t="shared" si="9"/>
        <v>95</v>
      </c>
      <c r="BA81" s="50">
        <f t="shared" si="10"/>
        <v>51.3</v>
      </c>
    </row>
    <row r="82" spans="1:53" ht="15">
      <c r="A82" s="31" t="s">
        <v>41</v>
      </c>
      <c r="B82" s="111">
        <v>0</v>
      </c>
      <c r="C82" s="108">
        <v>0</v>
      </c>
      <c r="D82" s="108">
        <v>0</v>
      </c>
      <c r="E82" s="108">
        <v>0</v>
      </c>
      <c r="F82" s="32"/>
      <c r="G82" s="32">
        <v>0</v>
      </c>
      <c r="H82" s="32">
        <v>0</v>
      </c>
      <c r="I82" s="32">
        <v>0</v>
      </c>
      <c r="J82" s="32"/>
      <c r="K82" s="32"/>
      <c r="L82" s="32"/>
      <c r="M82" s="32"/>
      <c r="N82" s="119"/>
      <c r="O82" s="134"/>
      <c r="P82" s="134"/>
      <c r="Q82" s="134"/>
      <c r="R82" s="136">
        <v>0</v>
      </c>
      <c r="S82" s="41">
        <v>0</v>
      </c>
      <c r="T82" s="41">
        <v>0</v>
      </c>
      <c r="U82" s="41">
        <v>0</v>
      </c>
      <c r="V82" s="32"/>
      <c r="W82" s="32"/>
      <c r="X82" s="32"/>
      <c r="Y82" s="32"/>
      <c r="Z82" s="41">
        <v>0</v>
      </c>
      <c r="AA82" s="41"/>
      <c r="AB82" s="41"/>
      <c r="AC82" s="41"/>
      <c r="AD82" s="109"/>
      <c r="AE82" s="109"/>
      <c r="AF82" s="109"/>
      <c r="AG82" s="109"/>
      <c r="AH82" s="109">
        <v>0</v>
      </c>
      <c r="AI82" s="109">
        <v>0</v>
      </c>
      <c r="AJ82" s="109">
        <v>0</v>
      </c>
      <c r="AK82" s="109">
        <v>0</v>
      </c>
      <c r="AL82" s="32"/>
      <c r="AM82" s="32"/>
      <c r="AN82" s="32"/>
      <c r="AO82" s="32"/>
      <c r="AP82" s="88">
        <v>0</v>
      </c>
      <c r="AQ82" s="41">
        <v>0</v>
      </c>
      <c r="AR82" s="41">
        <v>0</v>
      </c>
      <c r="AS82" s="41">
        <v>0</v>
      </c>
      <c r="AT82" s="110">
        <v>0</v>
      </c>
      <c r="AU82" s="110">
        <v>0</v>
      </c>
      <c r="AV82" s="110">
        <v>0</v>
      </c>
      <c r="AW82" s="110">
        <v>0</v>
      </c>
      <c r="AX82" s="50">
        <f t="shared" si="7"/>
        <v>0</v>
      </c>
      <c r="AY82" s="50">
        <f t="shared" si="8"/>
        <v>0</v>
      </c>
      <c r="AZ82" s="50">
        <f t="shared" si="9"/>
        <v>0</v>
      </c>
      <c r="BA82" s="50">
        <f t="shared" si="10"/>
        <v>0</v>
      </c>
    </row>
    <row r="83" spans="1:53" s="2" customFormat="1" ht="15">
      <c r="A83" s="54" t="s">
        <v>7</v>
      </c>
      <c r="B83" s="118">
        <v>2373.92121</v>
      </c>
      <c r="C83" s="118">
        <v>0</v>
      </c>
      <c r="D83" s="118">
        <v>0</v>
      </c>
      <c r="E83" s="118">
        <v>0</v>
      </c>
      <c r="F83" s="95">
        <v>2154.7</v>
      </c>
      <c r="G83" s="95">
        <v>0</v>
      </c>
      <c r="H83" s="95">
        <v>0</v>
      </c>
      <c r="I83" s="95">
        <v>0</v>
      </c>
      <c r="J83" s="131">
        <f aca="true" t="shared" si="16" ref="J83:Q83">SUM(J79:J82)</f>
        <v>0</v>
      </c>
      <c r="K83" s="131">
        <f t="shared" si="16"/>
        <v>0</v>
      </c>
      <c r="L83" s="131">
        <f t="shared" si="16"/>
        <v>0</v>
      </c>
      <c r="M83" s="131">
        <f t="shared" si="16"/>
        <v>0</v>
      </c>
      <c r="N83" s="120">
        <f t="shared" si="16"/>
        <v>4151</v>
      </c>
      <c r="O83" s="118">
        <f t="shared" si="16"/>
        <v>0</v>
      </c>
      <c r="P83" s="118">
        <f t="shared" si="16"/>
        <v>0</v>
      </c>
      <c r="Q83" s="118">
        <f t="shared" si="16"/>
        <v>0</v>
      </c>
      <c r="R83" s="137">
        <v>75105.22625</v>
      </c>
      <c r="S83" s="34">
        <v>0</v>
      </c>
      <c r="T83" s="34">
        <v>0</v>
      </c>
      <c r="U83" s="34">
        <v>0</v>
      </c>
      <c r="V83" s="95"/>
      <c r="W83" s="95"/>
      <c r="X83" s="95"/>
      <c r="Y83" s="95"/>
      <c r="Z83" s="133">
        <v>192861.26476999998</v>
      </c>
      <c r="AA83" s="34">
        <v>0</v>
      </c>
      <c r="AB83" s="34">
        <v>0</v>
      </c>
      <c r="AC83" s="34">
        <v>0</v>
      </c>
      <c r="AD83" s="115">
        <v>18949.3</v>
      </c>
      <c r="AE83" s="115">
        <v>105</v>
      </c>
      <c r="AF83" s="115">
        <v>13056</v>
      </c>
      <c r="AG83" s="115">
        <v>7265.1</v>
      </c>
      <c r="AH83" s="115">
        <v>7729</v>
      </c>
      <c r="AI83" s="115">
        <v>0</v>
      </c>
      <c r="AJ83" s="115">
        <v>0</v>
      </c>
      <c r="AK83" s="115">
        <v>0</v>
      </c>
      <c r="AL83" s="95">
        <v>0</v>
      </c>
      <c r="AM83" s="95">
        <v>0</v>
      </c>
      <c r="AN83" s="95">
        <v>0</v>
      </c>
      <c r="AO83" s="95">
        <v>0</v>
      </c>
      <c r="AP83" s="113">
        <v>78.63003</v>
      </c>
      <c r="AQ83" s="113">
        <v>0</v>
      </c>
      <c r="AR83" s="113">
        <v>0</v>
      </c>
      <c r="AS83" s="113">
        <v>0</v>
      </c>
      <c r="AT83" s="118">
        <v>4388</v>
      </c>
      <c r="AU83" s="118">
        <v>0</v>
      </c>
      <c r="AV83" s="118">
        <v>0</v>
      </c>
      <c r="AW83" s="118">
        <v>0</v>
      </c>
      <c r="AX83" s="55">
        <f t="shared" si="7"/>
        <v>307791.04225999996</v>
      </c>
      <c r="AY83" s="55">
        <f t="shared" si="8"/>
        <v>105</v>
      </c>
      <c r="AZ83" s="55">
        <f t="shared" si="9"/>
        <v>13056</v>
      </c>
      <c r="BA83" s="55">
        <f t="shared" si="10"/>
        <v>7265.1</v>
      </c>
    </row>
    <row r="84" spans="1:53" ht="15">
      <c r="A84" s="25" t="s">
        <v>69</v>
      </c>
      <c r="B84" s="52"/>
      <c r="C84" s="52"/>
      <c r="D84" s="52"/>
      <c r="E84" s="52"/>
      <c r="F84" s="52"/>
      <c r="G84" s="52"/>
      <c r="H84" s="52"/>
      <c r="I84" s="52"/>
      <c r="J84" s="52"/>
      <c r="K84" s="52"/>
      <c r="L84" s="52"/>
      <c r="M84" s="52"/>
      <c r="N84" s="52"/>
      <c r="O84" s="52"/>
      <c r="P84" s="52"/>
      <c r="Q84" s="52"/>
      <c r="R84" s="52"/>
      <c r="S84" s="52"/>
      <c r="T84" s="52"/>
      <c r="U84" s="52"/>
      <c r="V84" s="52"/>
      <c r="W84" s="52"/>
      <c r="X84" s="52"/>
      <c r="Y84" s="52"/>
      <c r="Z84" s="117"/>
      <c r="AA84" s="117"/>
      <c r="AB84" s="117"/>
      <c r="AC84" s="117"/>
      <c r="AD84" s="117"/>
      <c r="AE84" s="117"/>
      <c r="AF84" s="117"/>
      <c r="AG84" s="117"/>
      <c r="AH84" s="138"/>
      <c r="AI84" s="52"/>
      <c r="AJ84" s="52"/>
      <c r="AK84" s="52"/>
      <c r="AL84" s="52"/>
      <c r="AM84" s="52"/>
      <c r="AN84" s="52"/>
      <c r="AO84" s="52"/>
      <c r="AP84" s="52"/>
      <c r="AQ84" s="52"/>
      <c r="AR84" s="52"/>
      <c r="AS84" s="52"/>
      <c r="AT84" s="104"/>
      <c r="AU84" s="105"/>
      <c r="AV84" s="105"/>
      <c r="AW84" s="105"/>
      <c r="AX84" s="30"/>
      <c r="AY84" s="30"/>
      <c r="AZ84" s="30"/>
      <c r="BA84" s="30"/>
    </row>
    <row r="85" spans="1:53" s="2" customFormat="1" ht="15">
      <c r="A85" s="39" t="s">
        <v>70</v>
      </c>
      <c r="B85" s="111">
        <v>910.26064</v>
      </c>
      <c r="C85" s="108">
        <v>0</v>
      </c>
      <c r="D85" s="108">
        <v>0</v>
      </c>
      <c r="E85" s="108">
        <v>0</v>
      </c>
      <c r="F85" s="37">
        <v>1661.5</v>
      </c>
      <c r="G85" s="37">
        <v>0</v>
      </c>
      <c r="H85" s="37">
        <v>0</v>
      </c>
      <c r="I85" s="37">
        <v>0</v>
      </c>
      <c r="J85" s="37"/>
      <c r="K85" s="37"/>
      <c r="L85" s="37"/>
      <c r="M85" s="37"/>
      <c r="N85" s="119">
        <v>4151</v>
      </c>
      <c r="O85" s="134"/>
      <c r="P85" s="134"/>
      <c r="Q85" s="134"/>
      <c r="R85" s="136">
        <v>4955.902779999999</v>
      </c>
      <c r="S85" s="41">
        <v>0</v>
      </c>
      <c r="T85" s="41">
        <v>0</v>
      </c>
      <c r="U85" s="41">
        <v>0</v>
      </c>
      <c r="V85" s="37"/>
      <c r="W85" s="37"/>
      <c r="X85" s="37"/>
      <c r="Y85" s="37"/>
      <c r="Z85" s="41">
        <v>6548.89207</v>
      </c>
      <c r="AA85" s="34"/>
      <c r="AB85" s="34"/>
      <c r="AC85" s="34"/>
      <c r="AD85" s="42">
        <v>8430.7</v>
      </c>
      <c r="AE85" s="42">
        <v>105</v>
      </c>
      <c r="AF85" s="42">
        <v>13056</v>
      </c>
      <c r="AG85" s="42">
        <v>7265.1</v>
      </c>
      <c r="AH85" s="111">
        <v>4225</v>
      </c>
      <c r="AI85" s="111">
        <v>0</v>
      </c>
      <c r="AJ85" s="111">
        <v>0</v>
      </c>
      <c r="AK85" s="111">
        <v>0</v>
      </c>
      <c r="AL85" s="37"/>
      <c r="AM85" s="37"/>
      <c r="AN85" s="37"/>
      <c r="AO85" s="37"/>
      <c r="AP85" s="88">
        <v>78.63003</v>
      </c>
      <c r="AQ85" s="41">
        <v>0</v>
      </c>
      <c r="AR85" s="41">
        <v>0</v>
      </c>
      <c r="AS85" s="41">
        <v>0</v>
      </c>
      <c r="AT85" s="106">
        <v>2883</v>
      </c>
      <c r="AU85" s="41">
        <v>0</v>
      </c>
      <c r="AV85" s="41">
        <v>0</v>
      </c>
      <c r="AW85" s="41">
        <v>0</v>
      </c>
      <c r="AX85" s="50">
        <f aca="true" t="shared" si="17" ref="AX85:BA89">SUM(B85,F85,J85,N85,R85,V85,Z85,AD85,AH85,AL85,AP85,AT85,)</f>
        <v>33844.885519999996</v>
      </c>
      <c r="AY85" s="50">
        <f t="shared" si="17"/>
        <v>105</v>
      </c>
      <c r="AZ85" s="50">
        <f t="shared" si="17"/>
        <v>13056</v>
      </c>
      <c r="BA85" s="50">
        <f t="shared" si="17"/>
        <v>7265.1</v>
      </c>
    </row>
    <row r="86" spans="1:53" s="2" customFormat="1" ht="15">
      <c r="A86" s="39" t="s">
        <v>71</v>
      </c>
      <c r="B86" s="111">
        <v>1463.6605699999998</v>
      </c>
      <c r="C86" s="108">
        <v>0</v>
      </c>
      <c r="D86" s="108">
        <v>0</v>
      </c>
      <c r="E86" s="108">
        <v>0</v>
      </c>
      <c r="F86" s="37">
        <v>493.3</v>
      </c>
      <c r="G86" s="37">
        <v>0</v>
      </c>
      <c r="H86" s="37">
        <v>0</v>
      </c>
      <c r="I86" s="37">
        <v>0</v>
      </c>
      <c r="J86" s="37"/>
      <c r="K86" s="37"/>
      <c r="L86" s="37"/>
      <c r="M86" s="37"/>
      <c r="N86" s="119"/>
      <c r="O86" s="134"/>
      <c r="P86" s="134"/>
      <c r="Q86" s="134"/>
      <c r="R86" s="136">
        <v>70111.61658999999</v>
      </c>
      <c r="S86" s="41">
        <v>0</v>
      </c>
      <c r="T86" s="41">
        <v>0</v>
      </c>
      <c r="U86" s="41">
        <v>0</v>
      </c>
      <c r="V86" s="37"/>
      <c r="W86" s="37"/>
      <c r="X86" s="37"/>
      <c r="Y86" s="37"/>
      <c r="Z86" s="41">
        <v>185713.91025000002</v>
      </c>
      <c r="AA86" s="41"/>
      <c r="AB86" s="41"/>
      <c r="AC86" s="41"/>
      <c r="AD86" s="111">
        <v>10518.5</v>
      </c>
      <c r="AE86" s="111"/>
      <c r="AF86" s="111"/>
      <c r="AG86" s="111"/>
      <c r="AH86" s="111">
        <v>3504</v>
      </c>
      <c r="AI86" s="111">
        <v>0</v>
      </c>
      <c r="AJ86" s="111">
        <v>0</v>
      </c>
      <c r="AK86" s="111">
        <v>0</v>
      </c>
      <c r="AL86" s="37"/>
      <c r="AM86" s="37"/>
      <c r="AN86" s="37"/>
      <c r="AO86" s="37"/>
      <c r="AP86" s="106">
        <v>0</v>
      </c>
      <c r="AQ86" s="41">
        <v>0</v>
      </c>
      <c r="AR86" s="41">
        <v>0</v>
      </c>
      <c r="AS86" s="41">
        <v>0</v>
      </c>
      <c r="AT86" s="106">
        <v>1447</v>
      </c>
      <c r="AU86" s="41">
        <v>0</v>
      </c>
      <c r="AV86" s="41">
        <v>0</v>
      </c>
      <c r="AW86" s="41">
        <v>0</v>
      </c>
      <c r="AX86" s="50">
        <f t="shared" si="17"/>
        <v>273251.98741</v>
      </c>
      <c r="AY86" s="50">
        <f t="shared" si="17"/>
        <v>0</v>
      </c>
      <c r="AZ86" s="50">
        <f t="shared" si="17"/>
        <v>0</v>
      </c>
      <c r="BA86" s="50">
        <f t="shared" si="17"/>
        <v>0</v>
      </c>
    </row>
    <row r="87" spans="1:53" ht="15">
      <c r="A87" s="39" t="s">
        <v>72</v>
      </c>
      <c r="B87" s="111">
        <v>0</v>
      </c>
      <c r="C87" s="108">
        <v>0</v>
      </c>
      <c r="D87" s="108">
        <v>0</v>
      </c>
      <c r="E87" s="108">
        <v>0</v>
      </c>
      <c r="F87" s="32"/>
      <c r="G87" s="32">
        <v>0</v>
      </c>
      <c r="H87" s="32">
        <v>0</v>
      </c>
      <c r="I87" s="32">
        <v>0</v>
      </c>
      <c r="J87" s="32"/>
      <c r="K87" s="32"/>
      <c r="L87" s="32"/>
      <c r="M87" s="32"/>
      <c r="N87" s="119"/>
      <c r="O87" s="134"/>
      <c r="P87" s="134"/>
      <c r="Q87" s="134"/>
      <c r="R87" s="136">
        <v>37.70688</v>
      </c>
      <c r="S87" s="41">
        <v>0</v>
      </c>
      <c r="T87" s="41">
        <v>0</v>
      </c>
      <c r="U87" s="41">
        <v>0</v>
      </c>
      <c r="V87" s="32"/>
      <c r="W87" s="32"/>
      <c r="X87" s="32"/>
      <c r="Y87" s="32"/>
      <c r="Z87" s="41">
        <v>499.16934</v>
      </c>
      <c r="AA87" s="41"/>
      <c r="AB87" s="41"/>
      <c r="AC87" s="41"/>
      <c r="AD87" s="111"/>
      <c r="AE87" s="111"/>
      <c r="AF87" s="111"/>
      <c r="AG87" s="111"/>
      <c r="AH87" s="111">
        <v>0</v>
      </c>
      <c r="AI87" s="111">
        <v>0</v>
      </c>
      <c r="AJ87" s="111">
        <v>0</v>
      </c>
      <c r="AK87" s="111">
        <v>0</v>
      </c>
      <c r="AL87" s="32"/>
      <c r="AM87" s="32"/>
      <c r="AN87" s="32"/>
      <c r="AO87" s="32"/>
      <c r="AP87" s="106">
        <v>0</v>
      </c>
      <c r="AQ87" s="41">
        <v>0</v>
      </c>
      <c r="AR87" s="41">
        <v>0</v>
      </c>
      <c r="AS87" s="41">
        <v>0</v>
      </c>
      <c r="AT87" s="106">
        <v>58</v>
      </c>
      <c r="AU87" s="41">
        <v>0</v>
      </c>
      <c r="AV87" s="41">
        <v>0</v>
      </c>
      <c r="AW87" s="41">
        <v>0</v>
      </c>
      <c r="AX87" s="50">
        <f t="shared" si="17"/>
        <v>594.87622</v>
      </c>
      <c r="AY87" s="50">
        <f t="shared" si="17"/>
        <v>0</v>
      </c>
      <c r="AZ87" s="50">
        <f t="shared" si="17"/>
        <v>0</v>
      </c>
      <c r="BA87" s="50">
        <f t="shared" si="17"/>
        <v>0</v>
      </c>
    </row>
    <row r="88" spans="1:53" ht="15">
      <c r="A88" s="39" t="s">
        <v>73</v>
      </c>
      <c r="B88" s="111">
        <v>0</v>
      </c>
      <c r="C88" s="108">
        <v>0</v>
      </c>
      <c r="D88" s="108">
        <v>0</v>
      </c>
      <c r="E88" s="108">
        <v>0</v>
      </c>
      <c r="F88" s="32"/>
      <c r="G88" s="32">
        <v>0</v>
      </c>
      <c r="H88" s="32">
        <v>0</v>
      </c>
      <c r="I88" s="32">
        <v>0</v>
      </c>
      <c r="J88" s="32"/>
      <c r="K88" s="32"/>
      <c r="L88" s="32"/>
      <c r="M88" s="32"/>
      <c r="N88" s="119"/>
      <c r="O88" s="134"/>
      <c r="P88" s="134"/>
      <c r="Q88" s="134"/>
      <c r="R88" s="136">
        <v>0</v>
      </c>
      <c r="S88" s="41">
        <v>0</v>
      </c>
      <c r="T88" s="41">
        <v>0</v>
      </c>
      <c r="U88" s="41">
        <v>0</v>
      </c>
      <c r="V88" s="32"/>
      <c r="W88" s="32"/>
      <c r="X88" s="32"/>
      <c r="Y88" s="32"/>
      <c r="Z88" s="41">
        <v>99.29310999999998</v>
      </c>
      <c r="AA88" s="41"/>
      <c r="AB88" s="41"/>
      <c r="AC88" s="41"/>
      <c r="AD88" s="111"/>
      <c r="AE88" s="111"/>
      <c r="AF88" s="111"/>
      <c r="AG88" s="111"/>
      <c r="AH88" s="111">
        <v>0</v>
      </c>
      <c r="AI88" s="111">
        <v>0</v>
      </c>
      <c r="AJ88" s="111">
        <v>0</v>
      </c>
      <c r="AK88" s="111">
        <v>0</v>
      </c>
      <c r="AL88" s="32"/>
      <c r="AM88" s="32"/>
      <c r="AN88" s="32"/>
      <c r="AO88" s="32"/>
      <c r="AP88" s="106">
        <v>0</v>
      </c>
      <c r="AQ88" s="41">
        <v>0</v>
      </c>
      <c r="AR88" s="41">
        <v>0</v>
      </c>
      <c r="AS88" s="41">
        <v>0</v>
      </c>
      <c r="AT88" s="106">
        <v>0</v>
      </c>
      <c r="AU88" s="41">
        <v>0</v>
      </c>
      <c r="AV88" s="41">
        <v>0</v>
      </c>
      <c r="AW88" s="41">
        <v>0</v>
      </c>
      <c r="AX88" s="50">
        <f t="shared" si="17"/>
        <v>99.29310999999998</v>
      </c>
      <c r="AY88" s="50">
        <f t="shared" si="17"/>
        <v>0</v>
      </c>
      <c r="AZ88" s="50">
        <f t="shared" si="17"/>
        <v>0</v>
      </c>
      <c r="BA88" s="50">
        <f t="shared" si="17"/>
        <v>0</v>
      </c>
    </row>
    <row r="89" spans="1:53" s="2" customFormat="1" ht="15">
      <c r="A89" s="54" t="s">
        <v>7</v>
      </c>
      <c r="B89" s="118">
        <v>2373.9212099999995</v>
      </c>
      <c r="C89" s="118">
        <v>0</v>
      </c>
      <c r="D89" s="118">
        <v>0</v>
      </c>
      <c r="E89" s="118">
        <v>0</v>
      </c>
      <c r="F89" s="95">
        <v>2154.8</v>
      </c>
      <c r="G89" s="95">
        <v>0</v>
      </c>
      <c r="H89" s="95">
        <v>0</v>
      </c>
      <c r="I89" s="95">
        <v>0</v>
      </c>
      <c r="J89" s="131">
        <f aca="true" t="shared" si="18" ref="J89:Q89">SUM(J85:J88)</f>
        <v>0</v>
      </c>
      <c r="K89" s="131">
        <f t="shared" si="18"/>
        <v>0</v>
      </c>
      <c r="L89" s="131">
        <f t="shared" si="18"/>
        <v>0</v>
      </c>
      <c r="M89" s="131">
        <f t="shared" si="18"/>
        <v>0</v>
      </c>
      <c r="N89" s="120">
        <f t="shared" si="18"/>
        <v>4151</v>
      </c>
      <c r="O89" s="111">
        <f t="shared" si="18"/>
        <v>0</v>
      </c>
      <c r="P89" s="111">
        <f t="shared" si="18"/>
        <v>0</v>
      </c>
      <c r="Q89" s="111">
        <f t="shared" si="18"/>
        <v>0</v>
      </c>
      <c r="R89" s="137">
        <v>75105.22624999999</v>
      </c>
      <c r="S89" s="34">
        <v>0</v>
      </c>
      <c r="T89" s="34">
        <v>0</v>
      </c>
      <c r="U89" s="34">
        <v>0</v>
      </c>
      <c r="V89" s="95"/>
      <c r="W89" s="95"/>
      <c r="X89" s="95"/>
      <c r="Y89" s="95"/>
      <c r="Z89" s="133">
        <v>192861.26476999998</v>
      </c>
      <c r="AA89" s="34">
        <v>0</v>
      </c>
      <c r="AB89" s="34">
        <v>0</v>
      </c>
      <c r="AC89" s="34">
        <v>0</v>
      </c>
      <c r="AD89" s="115">
        <v>18949.3</v>
      </c>
      <c r="AE89" s="115">
        <v>105</v>
      </c>
      <c r="AF89" s="115">
        <v>13056</v>
      </c>
      <c r="AG89" s="115">
        <v>7265.1</v>
      </c>
      <c r="AH89" s="115">
        <v>7729</v>
      </c>
      <c r="AI89" s="115">
        <v>0</v>
      </c>
      <c r="AJ89" s="115">
        <v>0</v>
      </c>
      <c r="AK89" s="115">
        <v>0</v>
      </c>
      <c r="AL89" s="95">
        <v>0</v>
      </c>
      <c r="AM89" s="95">
        <v>0</v>
      </c>
      <c r="AN89" s="95">
        <v>0</v>
      </c>
      <c r="AO89" s="95">
        <v>0</v>
      </c>
      <c r="AP89" s="113">
        <v>78.63003</v>
      </c>
      <c r="AQ89" s="113">
        <v>0</v>
      </c>
      <c r="AR89" s="113">
        <v>0</v>
      </c>
      <c r="AS89" s="113">
        <v>0</v>
      </c>
      <c r="AT89" s="95">
        <v>4388</v>
      </c>
      <c r="AU89" s="95">
        <v>0</v>
      </c>
      <c r="AV89" s="95">
        <v>0</v>
      </c>
      <c r="AW89" s="95">
        <v>0</v>
      </c>
      <c r="AX89" s="55">
        <f t="shared" si="17"/>
        <v>307791.14225999994</v>
      </c>
      <c r="AY89" s="55">
        <f t="shared" si="17"/>
        <v>105</v>
      </c>
      <c r="AZ89" s="55">
        <f t="shared" si="17"/>
        <v>13056</v>
      </c>
      <c r="BA89" s="55">
        <f t="shared" si="17"/>
        <v>7265.1</v>
      </c>
    </row>
    <row r="90" spans="1:53" s="2" customFormat="1" ht="15">
      <c r="A90" s="43"/>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row>
    <row r="91" spans="1:41" ht="15">
      <c r="A91" s="45"/>
      <c r="AN91" s="9"/>
      <c r="AO91" s="9"/>
    </row>
    <row r="92" spans="1:41" ht="84.75" customHeight="1">
      <c r="A92" s="46" t="s">
        <v>78</v>
      </c>
      <c r="AN92" s="9"/>
      <c r="AO92" s="9"/>
    </row>
    <row r="93" spans="1:41" ht="39" customHeight="1">
      <c r="A93" s="46" t="s">
        <v>74</v>
      </c>
      <c r="AN93" s="9"/>
      <c r="AO93" s="9"/>
    </row>
    <row r="94" spans="1:41" ht="15">
      <c r="A94" s="47"/>
      <c r="AN94" s="9"/>
      <c r="AO94" s="9"/>
    </row>
    <row r="95" spans="1:41" ht="15">
      <c r="A95" s="47"/>
      <c r="AN95" s="9"/>
      <c r="AO95" s="9"/>
    </row>
    <row r="96" spans="1:41" ht="15">
      <c r="A96" s="48"/>
      <c r="AN96" s="9"/>
      <c r="AO96" s="9"/>
    </row>
    <row r="97" spans="1:41" ht="15">
      <c r="A97" s="48"/>
      <c r="AN97" s="9"/>
      <c r="AO97" s="9"/>
    </row>
    <row r="98" spans="1:41" ht="15">
      <c r="A98" s="49"/>
      <c r="AN98" s="9"/>
      <c r="AO98" s="9"/>
    </row>
    <row r="99" spans="1:41" ht="15">
      <c r="A99" s="48"/>
      <c r="AN99" s="9"/>
      <c r="AO99" s="9"/>
    </row>
    <row r="100" spans="1:41" ht="15">
      <c r="A100" s="48"/>
      <c r="AN100" s="9"/>
      <c r="AO100" s="9"/>
    </row>
    <row r="101" spans="1:41" ht="15">
      <c r="A101" s="48"/>
      <c r="AN101" s="9"/>
      <c r="AO101" s="9"/>
    </row>
    <row r="102" spans="1:41" ht="15">
      <c r="A102" s="48"/>
      <c r="AN102" s="9"/>
      <c r="AO102" s="9"/>
    </row>
    <row r="103" spans="40:41" ht="15">
      <c r="AN103" s="9"/>
      <c r="AO103" s="9"/>
    </row>
    <row r="104" spans="40:41" ht="15">
      <c r="AN104" s="9"/>
      <c r="AO104" s="9"/>
    </row>
    <row r="105" spans="40:41" ht="15">
      <c r="AN105" s="9"/>
      <c r="AO105" s="9"/>
    </row>
    <row r="106" spans="40:41" ht="15">
      <c r="AN106" s="9"/>
      <c r="AO106" s="9"/>
    </row>
    <row r="107" spans="40:41" ht="15">
      <c r="AN107" s="9"/>
      <c r="AO107" s="9"/>
    </row>
    <row r="108" spans="40:41" ht="15">
      <c r="AN108" s="9"/>
      <c r="AO108" s="9"/>
    </row>
    <row r="109" spans="40:41" ht="15">
      <c r="AN109" s="9"/>
      <c r="AO109" s="9"/>
    </row>
    <row r="110" spans="40:41" ht="15">
      <c r="AN110" s="9"/>
      <c r="AO110" s="9"/>
    </row>
    <row r="111" spans="40:41" ht="15">
      <c r="AN111" s="9"/>
      <c r="AO111" s="9"/>
    </row>
    <row r="112" spans="40:41" ht="15">
      <c r="AN112" s="9"/>
      <c r="AO112" s="9"/>
    </row>
    <row r="113" spans="40:41" ht="15">
      <c r="AN113" s="9"/>
      <c r="AO113" s="9"/>
    </row>
    <row r="114" spans="40:41" ht="15">
      <c r="AN114" s="9"/>
      <c r="AO114" s="9"/>
    </row>
    <row r="115" spans="40:41" ht="15">
      <c r="AN115" s="9"/>
      <c r="AO115" s="9"/>
    </row>
    <row r="116" spans="40:41" ht="15">
      <c r="AN116" s="9"/>
      <c r="AO116" s="9"/>
    </row>
    <row r="117" spans="40:41" ht="15">
      <c r="AN117" s="9"/>
      <c r="AO117" s="9"/>
    </row>
    <row r="118" spans="40:41" ht="15">
      <c r="AN118" s="9"/>
      <c r="AO118" s="9"/>
    </row>
    <row r="119" spans="40:41" ht="15">
      <c r="AN119" s="9"/>
      <c r="AO119" s="9"/>
    </row>
    <row r="120" spans="40:41" ht="15">
      <c r="AN120" s="9"/>
      <c r="AO120" s="9"/>
    </row>
    <row r="121" spans="40:41" ht="15">
      <c r="AN121" s="9"/>
      <c r="AO121" s="9"/>
    </row>
    <row r="122" spans="40:41" ht="15">
      <c r="AN122" s="9"/>
      <c r="AO122" s="9"/>
    </row>
    <row r="123" spans="40:41" ht="15">
      <c r="AN123" s="9"/>
      <c r="AO123" s="9"/>
    </row>
    <row r="124" spans="40:41" ht="15">
      <c r="AN124" s="9"/>
      <c r="AO124" s="9"/>
    </row>
    <row r="125" spans="40:41" ht="15">
      <c r="AN125" s="9"/>
      <c r="AO125" s="9"/>
    </row>
    <row r="126" spans="40:41" ht="15">
      <c r="AN126" s="9"/>
      <c r="AO126" s="9"/>
    </row>
    <row r="127" spans="40:41" ht="15">
      <c r="AN127" s="9"/>
      <c r="AO127" s="9"/>
    </row>
    <row r="128" spans="40:41" ht="15">
      <c r="AN128" s="9"/>
      <c r="AO128" s="9"/>
    </row>
    <row r="129" spans="40:41" ht="15">
      <c r="AN129" s="9"/>
      <c r="AO129" s="9"/>
    </row>
    <row r="130" spans="40:41" ht="15">
      <c r="AN130" s="9"/>
      <c r="AO130" s="9"/>
    </row>
    <row r="131" spans="40:41" ht="15">
      <c r="AN131" s="9"/>
      <c r="AO131" s="9"/>
    </row>
    <row r="132" spans="40:41" ht="15">
      <c r="AN132" s="9"/>
      <c r="AO132" s="9"/>
    </row>
    <row r="133" spans="40:41" ht="15">
      <c r="AN133" s="9"/>
      <c r="AO133" s="9"/>
    </row>
    <row r="134" spans="40:41" ht="15">
      <c r="AN134" s="9"/>
      <c r="AO134" s="9"/>
    </row>
    <row r="135" spans="40:41" ht="15">
      <c r="AN135" s="9"/>
      <c r="AO135" s="9"/>
    </row>
    <row r="136" spans="40:41" ht="15">
      <c r="AN136" s="9"/>
      <c r="AO136" s="9"/>
    </row>
    <row r="137" spans="40:41" ht="15">
      <c r="AN137" s="9"/>
      <c r="AO137" s="9"/>
    </row>
    <row r="138" spans="40:41" ht="15">
      <c r="AN138" s="9"/>
      <c r="AO138" s="9"/>
    </row>
    <row r="139" spans="40:41" ht="15">
      <c r="AN139" s="9"/>
      <c r="AO139" s="9"/>
    </row>
    <row r="140" spans="40:41" ht="15">
      <c r="AN140" s="9"/>
      <c r="AO140" s="9"/>
    </row>
    <row r="141" spans="40:41" ht="15">
      <c r="AN141" s="9"/>
      <c r="AO141" s="9"/>
    </row>
    <row r="142" spans="40:41" ht="15">
      <c r="AN142" s="9"/>
      <c r="AO142" s="9"/>
    </row>
    <row r="143" spans="40:41" ht="15">
      <c r="AN143" s="9"/>
      <c r="AO143" s="9"/>
    </row>
    <row r="144" spans="40:41" ht="15">
      <c r="AN144" s="9"/>
      <c r="AO144" s="9"/>
    </row>
    <row r="145" spans="40:41" ht="15">
      <c r="AN145" s="9"/>
      <c r="AO145" s="9"/>
    </row>
    <row r="146" spans="40:41" ht="15">
      <c r="AN146" s="9"/>
      <c r="AO146" s="9"/>
    </row>
    <row r="147" spans="40:41" ht="15">
      <c r="AN147" s="9"/>
      <c r="AO147" s="9"/>
    </row>
    <row r="148" spans="40:41" ht="15">
      <c r="AN148" s="9"/>
      <c r="AO148" s="9"/>
    </row>
    <row r="149" spans="40:41" ht="15">
      <c r="AN149" s="9"/>
      <c r="AO149" s="9"/>
    </row>
    <row r="150" spans="40:41" ht="15">
      <c r="AN150" s="9"/>
      <c r="AO150" s="9"/>
    </row>
    <row r="151" spans="40:41" ht="15">
      <c r="AN151" s="9"/>
      <c r="AO151" s="9"/>
    </row>
    <row r="152" spans="40:41" ht="15">
      <c r="AN152" s="9"/>
      <c r="AO152" s="9"/>
    </row>
    <row r="153" spans="40:41" ht="15">
      <c r="AN153" s="9"/>
      <c r="AO153" s="9"/>
    </row>
    <row r="154" spans="40:41" ht="15">
      <c r="AN154" s="9"/>
      <c r="AO154" s="9"/>
    </row>
    <row r="155" spans="40:41" ht="15">
      <c r="AN155" s="9"/>
      <c r="AO155" s="9"/>
    </row>
    <row r="156" spans="40:41" ht="15">
      <c r="AN156" s="9"/>
      <c r="AO156" s="9"/>
    </row>
    <row r="157" spans="40:41" ht="15">
      <c r="AN157" s="9"/>
      <c r="AO157" s="9"/>
    </row>
    <row r="158" spans="40:41" ht="15">
      <c r="AN158" s="9"/>
      <c r="AO158" s="9"/>
    </row>
    <row r="159" spans="40:41" ht="15">
      <c r="AN159" s="9"/>
      <c r="AO159" s="9"/>
    </row>
    <row r="160" spans="40:41" ht="15">
      <c r="AN160" s="9"/>
      <c r="AO160" s="9"/>
    </row>
    <row r="161" spans="40:41" ht="15">
      <c r="AN161" s="9"/>
      <c r="AO161" s="9"/>
    </row>
    <row r="162" spans="40:41" ht="15">
      <c r="AN162" s="9"/>
      <c r="AO162" s="9"/>
    </row>
    <row r="163" spans="40:41" ht="15">
      <c r="AN163" s="9"/>
      <c r="AO163" s="9"/>
    </row>
    <row r="164" spans="40:41" ht="15">
      <c r="AN164" s="9"/>
      <c r="AO164" s="9"/>
    </row>
    <row r="165" spans="40:41" ht="15">
      <c r="AN165" s="9"/>
      <c r="AO165" s="9"/>
    </row>
  </sheetData>
  <sheetProtection/>
  <mergeCells count="13">
    <mergeCell ref="R8:U8"/>
    <mergeCell ref="N8:Q8"/>
    <mergeCell ref="AD8:AG8"/>
    <mergeCell ref="AX8:BA8"/>
    <mergeCell ref="AT8:AW8"/>
    <mergeCell ref="AP8:AS8"/>
    <mergeCell ref="J8:M8"/>
    <mergeCell ref="F8:I8"/>
    <mergeCell ref="B8:E8"/>
    <mergeCell ref="AL8:AO8"/>
    <mergeCell ref="AH8:AK8"/>
    <mergeCell ref="Z8:AC8"/>
    <mergeCell ref="V8:Y8"/>
  </mergeCells>
  <printOptions/>
  <pageMargins left="0" right="0" top="0" bottom="0" header="0" footer="0"/>
  <pageSetup fitToHeight="10" fitToWidth="2" orientation="landscape" paperSize="9" scale="51" r:id="rId1"/>
</worksheet>
</file>

<file path=xl/worksheets/sheet2.xml><?xml version="1.0" encoding="utf-8"?>
<worksheet xmlns="http://schemas.openxmlformats.org/spreadsheetml/2006/main" xmlns:r="http://schemas.openxmlformats.org/officeDocument/2006/relationships">
  <dimension ref="A1:BA92"/>
  <sheetViews>
    <sheetView tabSelected="1" zoomScale="55" zoomScaleNormal="55" zoomScalePageLayoutView="0" workbookViewId="0" topLeftCell="AO57">
      <selection activeCell="AX11" sqref="AX11:BA89"/>
    </sheetView>
  </sheetViews>
  <sheetFormatPr defaultColWidth="9.00390625" defaultRowHeight="12.75"/>
  <cols>
    <col min="1" max="1" width="52.00390625" style="0" customWidth="1"/>
    <col min="2" max="17" width="22.875" style="0" customWidth="1"/>
    <col min="18" max="18" width="25.75390625" style="0" customWidth="1"/>
    <col min="19" max="19" width="21.875" style="0" customWidth="1"/>
    <col min="20" max="20" width="19.875" style="0" customWidth="1"/>
    <col min="21" max="21" width="23.125" style="0" customWidth="1"/>
    <col min="22" max="22" width="20.00390625" style="0" customWidth="1"/>
    <col min="23" max="23" width="21.00390625" style="0" customWidth="1"/>
    <col min="24" max="24" width="19.00390625" style="0" customWidth="1"/>
    <col min="25" max="25" width="20.375" style="0" customWidth="1"/>
    <col min="26" max="26" width="23.00390625" style="0" customWidth="1"/>
    <col min="27" max="27" width="18.50390625" style="0" customWidth="1"/>
    <col min="28" max="28" width="25.25390625" style="0" customWidth="1"/>
    <col min="29" max="29" width="20.125" style="0" customWidth="1"/>
    <col min="30" max="30" width="22.125" style="0" customWidth="1"/>
    <col min="31" max="31" width="23.25390625" style="0" customWidth="1"/>
    <col min="32" max="32" width="21.00390625" style="0" customWidth="1"/>
    <col min="33" max="33" width="20.625" style="0" customWidth="1"/>
    <col min="34" max="34" width="19.375" style="0" customWidth="1"/>
    <col min="35" max="35" width="23.00390625" style="0" customWidth="1"/>
    <col min="36" max="36" width="19.875" style="0" customWidth="1"/>
    <col min="37" max="37" width="25.125" style="0" customWidth="1"/>
    <col min="38" max="38" width="21.00390625" style="0" customWidth="1"/>
    <col min="39" max="40" width="20.875" style="0" customWidth="1"/>
    <col min="41" max="41" width="22.125" style="0" customWidth="1"/>
    <col min="42" max="42" width="21.375" style="0" customWidth="1"/>
    <col min="43" max="43" width="19.50390625" style="0" customWidth="1"/>
    <col min="44" max="44" width="22.50390625" style="0" customWidth="1"/>
    <col min="45" max="45" width="24.125" style="0" customWidth="1"/>
    <col min="46" max="46" width="20.00390625" style="0" customWidth="1"/>
    <col min="47" max="48" width="19.625" style="0" customWidth="1"/>
    <col min="49" max="49" width="22.125" style="0" customWidth="1"/>
    <col min="50" max="50" width="23.875" style="0" customWidth="1"/>
    <col min="51" max="51" width="24.25390625" style="0" customWidth="1"/>
    <col min="52" max="52" width="26.375" style="0" customWidth="1"/>
    <col min="53" max="53" width="23.75390625" style="0" customWidth="1"/>
  </cols>
  <sheetData>
    <row r="1" spans="1:53" ht="21">
      <c r="A1" s="57" t="s">
        <v>91</v>
      </c>
      <c r="B1" s="5"/>
      <c r="C1" s="6"/>
      <c r="D1" s="7"/>
      <c r="E1" s="7"/>
      <c r="F1" s="8"/>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10"/>
      <c r="AO1" s="10"/>
      <c r="AP1" s="9"/>
      <c r="AQ1" s="9"/>
      <c r="AR1" s="9"/>
      <c r="AS1" s="9"/>
      <c r="AT1" s="9"/>
      <c r="AU1" s="9"/>
      <c r="AV1" s="9"/>
      <c r="AW1" s="9"/>
      <c r="AX1" s="9"/>
      <c r="AY1" s="9"/>
      <c r="AZ1" s="9"/>
      <c r="BA1" s="9"/>
    </row>
    <row r="2" spans="1:53" ht="15">
      <c r="A2" s="58" t="s">
        <v>94</v>
      </c>
      <c r="B2" s="11"/>
      <c r="C2" s="7"/>
      <c r="D2" s="12"/>
      <c r="E2" s="12"/>
      <c r="F2" s="8"/>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10"/>
      <c r="AO2" s="10"/>
      <c r="AP2" s="9"/>
      <c r="AQ2" s="9"/>
      <c r="AR2" s="9"/>
      <c r="AS2" s="9"/>
      <c r="AT2" s="9"/>
      <c r="AU2" s="9"/>
      <c r="AV2" s="9"/>
      <c r="AW2" s="9"/>
      <c r="AX2" s="9"/>
      <c r="AY2" s="9"/>
      <c r="AZ2" s="9"/>
      <c r="BA2" s="9"/>
    </row>
    <row r="3" spans="1:53" ht="15">
      <c r="A3" s="59" t="s">
        <v>92</v>
      </c>
      <c r="B3" s="13"/>
      <c r="C3" s="12"/>
      <c r="D3" s="8"/>
      <c r="E3" s="8"/>
      <c r="F3" s="8"/>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10"/>
      <c r="AO3" s="10"/>
      <c r="AP3" s="9"/>
      <c r="AQ3" s="9"/>
      <c r="AR3" s="9"/>
      <c r="AS3" s="9"/>
      <c r="AT3" s="9"/>
      <c r="AU3" s="9"/>
      <c r="AV3" s="9"/>
      <c r="AW3" s="9"/>
      <c r="AX3" s="9"/>
      <c r="AY3" s="9"/>
      <c r="AZ3" s="9"/>
      <c r="BA3" s="9"/>
    </row>
    <row r="4" spans="1:53" ht="15">
      <c r="A4" s="60"/>
      <c r="B4" s="14"/>
      <c r="C4" s="15"/>
      <c r="D4" s="8"/>
      <c r="E4" s="8"/>
      <c r="F4" s="8"/>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10"/>
      <c r="AO4" s="10"/>
      <c r="AP4" s="9"/>
      <c r="AQ4" s="9"/>
      <c r="AR4" s="9"/>
      <c r="AS4" s="9"/>
      <c r="AT4" s="9"/>
      <c r="AU4" s="9"/>
      <c r="AV4" s="9"/>
      <c r="AW4" s="9"/>
      <c r="AX4" s="9"/>
      <c r="AY4" s="9"/>
      <c r="AZ4" s="9"/>
      <c r="BA4" s="9"/>
    </row>
    <row r="5" spans="1:53" ht="15">
      <c r="A5" s="61" t="s">
        <v>93</v>
      </c>
      <c r="B5" s="16"/>
      <c r="C5" s="17"/>
      <c r="D5" s="17"/>
      <c r="E5" s="17"/>
      <c r="F5" s="18"/>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10"/>
      <c r="AO5" s="10"/>
      <c r="AP5" s="9"/>
      <c r="AQ5" s="9"/>
      <c r="AR5" s="9"/>
      <c r="AS5" s="9"/>
      <c r="AT5" s="9"/>
      <c r="AU5" s="9"/>
      <c r="AV5" s="9"/>
      <c r="AW5" s="9"/>
      <c r="AX5" s="9"/>
      <c r="AY5" s="9"/>
      <c r="AZ5" s="9"/>
      <c r="BA5" s="9"/>
    </row>
    <row r="6" spans="1:53" ht="15">
      <c r="A6" s="12"/>
      <c r="B6" s="12"/>
      <c r="C6" s="12"/>
      <c r="D6" s="12"/>
      <c r="E6" s="12"/>
      <c r="F6" s="12"/>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10"/>
      <c r="AO6" s="10"/>
      <c r="AP6" s="9"/>
      <c r="AQ6" s="9"/>
      <c r="AR6" s="9"/>
      <c r="AS6" s="9"/>
      <c r="AT6" s="9"/>
      <c r="AU6" s="9"/>
      <c r="AV6" s="9"/>
      <c r="AW6" s="9"/>
      <c r="AX6" s="9"/>
      <c r="AY6" s="9"/>
      <c r="AZ6" s="9"/>
      <c r="BA6" s="9"/>
    </row>
    <row r="7" spans="1:53" ht="15">
      <c r="A7" s="19"/>
      <c r="B7" s="19"/>
      <c r="C7" s="19"/>
      <c r="D7" s="20"/>
      <c r="E7" s="20"/>
      <c r="F7" s="8"/>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10"/>
      <c r="AO7" s="10"/>
      <c r="AP7" s="9"/>
      <c r="AQ7" s="9"/>
      <c r="AR7" s="9"/>
      <c r="AS7" s="9"/>
      <c r="AT7" s="9"/>
      <c r="AU7" s="9"/>
      <c r="AV7" s="9"/>
      <c r="AW7" s="9"/>
      <c r="AX7" s="9"/>
      <c r="AY7" s="9"/>
      <c r="AZ7" s="9"/>
      <c r="BA7" s="9"/>
    </row>
    <row r="8" spans="1:53" ht="61.5" customHeight="1">
      <c r="A8" s="21"/>
      <c r="B8" s="78" t="s">
        <v>176</v>
      </c>
      <c r="C8" s="79"/>
      <c r="D8" s="79"/>
      <c r="E8" s="79"/>
      <c r="F8" s="80" t="s">
        <v>177</v>
      </c>
      <c r="G8" s="81"/>
      <c r="H8" s="81"/>
      <c r="I8" s="81"/>
      <c r="J8" s="78" t="s">
        <v>47</v>
      </c>
      <c r="K8" s="79"/>
      <c r="L8" s="79"/>
      <c r="M8" s="79"/>
      <c r="N8" s="78" t="s">
        <v>178</v>
      </c>
      <c r="O8" s="79"/>
      <c r="P8" s="79"/>
      <c r="Q8" s="79"/>
      <c r="R8" s="78" t="s">
        <v>175</v>
      </c>
      <c r="S8" s="79"/>
      <c r="T8" s="79"/>
      <c r="U8" s="79"/>
      <c r="V8" s="78" t="s">
        <v>89</v>
      </c>
      <c r="W8" s="79"/>
      <c r="X8" s="79"/>
      <c r="Y8" s="79"/>
      <c r="Z8" s="82" t="s">
        <v>174</v>
      </c>
      <c r="AA8" s="83"/>
      <c r="AB8" s="83"/>
      <c r="AC8" s="83"/>
      <c r="AD8" s="87" t="s">
        <v>173</v>
      </c>
      <c r="AE8" s="87"/>
      <c r="AF8" s="87"/>
      <c r="AG8" s="87"/>
      <c r="AH8" s="79" t="s">
        <v>2</v>
      </c>
      <c r="AI8" s="79"/>
      <c r="AJ8" s="79"/>
      <c r="AK8" s="79"/>
      <c r="AL8" s="78" t="s">
        <v>172</v>
      </c>
      <c r="AM8" s="79"/>
      <c r="AN8" s="79"/>
      <c r="AO8" s="79"/>
      <c r="AP8" s="78" t="s">
        <v>171</v>
      </c>
      <c r="AQ8" s="79"/>
      <c r="AR8" s="79"/>
      <c r="AS8" s="79"/>
      <c r="AT8" s="78" t="s">
        <v>170</v>
      </c>
      <c r="AU8" s="79"/>
      <c r="AV8" s="79"/>
      <c r="AW8" s="79"/>
      <c r="AX8" s="78" t="s">
        <v>169</v>
      </c>
      <c r="AY8" s="79"/>
      <c r="AZ8" s="79"/>
      <c r="BA8" s="79"/>
    </row>
    <row r="9" spans="1:53" ht="117" customHeight="1">
      <c r="A9" s="22"/>
      <c r="B9" s="74" t="s">
        <v>165</v>
      </c>
      <c r="C9" s="75" t="s">
        <v>166</v>
      </c>
      <c r="D9" s="75" t="s">
        <v>167</v>
      </c>
      <c r="E9" s="75" t="s">
        <v>168</v>
      </c>
      <c r="F9" s="74" t="s">
        <v>165</v>
      </c>
      <c r="G9" s="75" t="s">
        <v>166</v>
      </c>
      <c r="H9" s="75" t="s">
        <v>167</v>
      </c>
      <c r="I9" s="75" t="s">
        <v>168</v>
      </c>
      <c r="J9" s="74" t="s">
        <v>165</v>
      </c>
      <c r="K9" s="75" t="s">
        <v>166</v>
      </c>
      <c r="L9" s="75" t="s">
        <v>167</v>
      </c>
      <c r="M9" s="75" t="s">
        <v>168</v>
      </c>
      <c r="N9" s="74" t="s">
        <v>165</v>
      </c>
      <c r="O9" s="75" t="s">
        <v>166</v>
      </c>
      <c r="P9" s="75" t="s">
        <v>167</v>
      </c>
      <c r="Q9" s="75" t="s">
        <v>168</v>
      </c>
      <c r="R9" s="74" t="s">
        <v>165</v>
      </c>
      <c r="S9" s="75" t="s">
        <v>166</v>
      </c>
      <c r="T9" s="75" t="s">
        <v>167</v>
      </c>
      <c r="U9" s="75" t="s">
        <v>168</v>
      </c>
      <c r="V9" s="74" t="s">
        <v>165</v>
      </c>
      <c r="W9" s="75" t="s">
        <v>166</v>
      </c>
      <c r="X9" s="75" t="s">
        <v>167</v>
      </c>
      <c r="Y9" s="75" t="s">
        <v>168</v>
      </c>
      <c r="Z9" s="74" t="s">
        <v>165</v>
      </c>
      <c r="AA9" s="75" t="s">
        <v>166</v>
      </c>
      <c r="AB9" s="75" t="s">
        <v>167</v>
      </c>
      <c r="AC9" s="75" t="s">
        <v>168</v>
      </c>
      <c r="AD9" s="76" t="s">
        <v>165</v>
      </c>
      <c r="AE9" s="77" t="s">
        <v>166</v>
      </c>
      <c r="AF9" s="77" t="s">
        <v>167</v>
      </c>
      <c r="AG9" s="77" t="s">
        <v>168</v>
      </c>
      <c r="AH9" s="74" t="s">
        <v>165</v>
      </c>
      <c r="AI9" s="75" t="s">
        <v>166</v>
      </c>
      <c r="AJ9" s="75" t="s">
        <v>167</v>
      </c>
      <c r="AK9" s="75" t="s">
        <v>168</v>
      </c>
      <c r="AL9" s="74" t="s">
        <v>165</v>
      </c>
      <c r="AM9" s="75" t="s">
        <v>166</v>
      </c>
      <c r="AN9" s="75" t="s">
        <v>167</v>
      </c>
      <c r="AO9" s="75" t="s">
        <v>168</v>
      </c>
      <c r="AP9" s="74" t="s">
        <v>165</v>
      </c>
      <c r="AQ9" s="75" t="s">
        <v>166</v>
      </c>
      <c r="AR9" s="75" t="s">
        <v>167</v>
      </c>
      <c r="AS9" s="75" t="s">
        <v>168</v>
      </c>
      <c r="AT9" s="74" t="s">
        <v>165</v>
      </c>
      <c r="AU9" s="75" t="s">
        <v>166</v>
      </c>
      <c r="AV9" s="75" t="s">
        <v>167</v>
      </c>
      <c r="AW9" s="75" t="s">
        <v>168</v>
      </c>
      <c r="AX9" s="74" t="s">
        <v>165</v>
      </c>
      <c r="AY9" s="75" t="s">
        <v>166</v>
      </c>
      <c r="AZ9" s="75" t="s">
        <v>167</v>
      </c>
      <c r="BA9" s="75" t="s">
        <v>168</v>
      </c>
    </row>
    <row r="10" spans="1:53" ht="15">
      <c r="A10" s="62" t="s">
        <v>95</v>
      </c>
      <c r="B10" s="26"/>
      <c r="C10" s="26"/>
      <c r="D10" s="26"/>
      <c r="E10" s="26"/>
      <c r="F10" s="26"/>
      <c r="G10" s="26"/>
      <c r="H10" s="26"/>
      <c r="I10" s="26"/>
      <c r="J10" s="26"/>
      <c r="K10" s="26"/>
      <c r="L10" s="26"/>
      <c r="M10" s="26"/>
      <c r="N10" s="26"/>
      <c r="O10" s="26"/>
      <c r="P10" s="26"/>
      <c r="Q10" s="26"/>
      <c r="R10" s="26"/>
      <c r="S10" s="26"/>
      <c r="T10" s="26"/>
      <c r="U10" s="26"/>
      <c r="V10" s="26"/>
      <c r="W10" s="26"/>
      <c r="X10" s="26"/>
      <c r="Y10" s="26"/>
      <c r="Z10" s="27"/>
      <c r="AA10" s="27"/>
      <c r="AB10" s="27"/>
      <c r="AC10" s="27"/>
      <c r="AD10" s="27"/>
      <c r="AE10" s="27"/>
      <c r="AF10" s="27"/>
      <c r="AG10" s="27"/>
      <c r="AH10" s="28"/>
      <c r="AI10" s="26"/>
      <c r="AJ10" s="26"/>
      <c r="AK10" s="26"/>
      <c r="AL10" s="26"/>
      <c r="AM10" s="26"/>
      <c r="AN10" s="26"/>
      <c r="AO10" s="26"/>
      <c r="AP10" s="26"/>
      <c r="AQ10" s="26"/>
      <c r="AR10" s="26"/>
      <c r="AS10" s="26"/>
      <c r="AT10" s="29"/>
      <c r="AU10" s="30"/>
      <c r="AV10" s="30"/>
      <c r="AW10" s="30"/>
      <c r="AX10" s="26"/>
      <c r="AY10" s="26"/>
      <c r="AZ10" s="26"/>
      <c r="BA10" s="26"/>
    </row>
    <row r="11" spans="1:53" ht="15">
      <c r="A11" s="63" t="s">
        <v>96</v>
      </c>
      <c r="B11" s="32">
        <v>137861</v>
      </c>
      <c r="C11" s="32">
        <v>1942</v>
      </c>
      <c r="D11" s="32">
        <v>142852</v>
      </c>
      <c r="E11" s="32">
        <v>122457</v>
      </c>
      <c r="F11" s="32">
        <v>147899.5</v>
      </c>
      <c r="G11" s="32">
        <v>3174</v>
      </c>
      <c r="H11" s="32">
        <v>101783.5</v>
      </c>
      <c r="I11" s="32">
        <v>79619.9</v>
      </c>
      <c r="J11" s="88">
        <v>383934.0693600014</v>
      </c>
      <c r="K11" s="33">
        <v>7281</v>
      </c>
      <c r="L11" s="33">
        <v>283692.33725660224</v>
      </c>
      <c r="M11" s="33">
        <v>223704.1800100023</v>
      </c>
      <c r="N11" s="89">
        <v>52790</v>
      </c>
      <c r="O11" s="33">
        <v>1366</v>
      </c>
      <c r="P11" s="33">
        <v>48784</v>
      </c>
      <c r="Q11" s="33">
        <v>36094</v>
      </c>
      <c r="R11" s="90">
        <v>418996.33058999956</v>
      </c>
      <c r="S11" s="90">
        <v>7490</v>
      </c>
      <c r="T11" s="90">
        <v>315536.44500000076</v>
      </c>
      <c r="U11" s="90">
        <v>253503.9562599971</v>
      </c>
      <c r="V11" s="88">
        <v>164755.89187</v>
      </c>
      <c r="W11" s="91">
        <v>2160</v>
      </c>
      <c r="X11" s="91">
        <v>141035</v>
      </c>
      <c r="Y11" s="91">
        <v>120837</v>
      </c>
      <c r="Z11" s="33">
        <v>370008.35954999726</v>
      </c>
      <c r="AA11" s="33">
        <v>3882</v>
      </c>
      <c r="AB11" s="33">
        <v>165426.71450000003</v>
      </c>
      <c r="AC11" s="33">
        <v>129418.77547999957</v>
      </c>
      <c r="AD11" s="92">
        <v>47371.6</v>
      </c>
      <c r="AE11" s="93">
        <v>2274</v>
      </c>
      <c r="AF11" s="93">
        <v>53948.3</v>
      </c>
      <c r="AG11" s="93">
        <v>36610.1</v>
      </c>
      <c r="AH11" s="92">
        <v>19331</v>
      </c>
      <c r="AI11" s="93">
        <v>0</v>
      </c>
      <c r="AJ11" s="93">
        <v>0</v>
      </c>
      <c r="AK11" s="93">
        <v>0</v>
      </c>
      <c r="AL11" s="32">
        <v>93926.3080599999</v>
      </c>
      <c r="AM11" s="32">
        <v>2055</v>
      </c>
      <c r="AN11" s="32">
        <v>69287.02815000011</v>
      </c>
      <c r="AO11" s="32">
        <v>65537.0945499997</v>
      </c>
      <c r="AP11" s="32">
        <v>38740.8182999981</v>
      </c>
      <c r="AQ11" s="32">
        <v>118158</v>
      </c>
      <c r="AR11" s="32">
        <v>53408.334469987</v>
      </c>
      <c r="AS11" s="32">
        <v>53381.893129987</v>
      </c>
      <c r="AT11" s="94">
        <v>10588</v>
      </c>
      <c r="AU11" s="91">
        <v>135</v>
      </c>
      <c r="AV11" s="91">
        <v>3793</v>
      </c>
      <c r="AW11" s="91">
        <v>2734</v>
      </c>
      <c r="AX11" s="50">
        <f>SUM(B11,F11,J11,N11,R11,V11,Z11,AD11,AH11,AL11,AP11,AT11,)</f>
        <v>1886202.8777299963</v>
      </c>
      <c r="AY11" s="50">
        <f aca="true" t="shared" si="0" ref="AY11:BA18">SUM(C11,G11,K11,O11,S11,W11,AA11,AE11,AI11,AM11,AQ11,AU11,)</f>
        <v>149917</v>
      </c>
      <c r="AZ11" s="50">
        <f t="shared" si="0"/>
        <v>1379546.6593765903</v>
      </c>
      <c r="BA11" s="50">
        <f t="shared" si="0"/>
        <v>1123897.8994299856</v>
      </c>
    </row>
    <row r="12" spans="1:53" ht="15">
      <c r="A12" s="63" t="s">
        <v>97</v>
      </c>
      <c r="B12" s="32">
        <v>11245</v>
      </c>
      <c r="C12" s="32">
        <v>200</v>
      </c>
      <c r="D12" s="32">
        <v>3906</v>
      </c>
      <c r="E12" s="32">
        <v>3906</v>
      </c>
      <c r="F12" s="32">
        <v>18127.3</v>
      </c>
      <c r="G12" s="32">
        <v>753</v>
      </c>
      <c r="H12" s="32">
        <v>13669.5</v>
      </c>
      <c r="I12" s="32">
        <v>13669.5</v>
      </c>
      <c r="J12" s="88">
        <v>56494.10941</v>
      </c>
      <c r="K12" s="33">
        <v>1350</v>
      </c>
      <c r="L12" s="33">
        <v>46223.65652000003</v>
      </c>
      <c r="M12" s="33">
        <v>44965.64226000004</v>
      </c>
      <c r="N12" s="89"/>
      <c r="O12" s="33"/>
      <c r="P12" s="33"/>
      <c r="Q12" s="33"/>
      <c r="R12" s="90">
        <v>73147.2677700001</v>
      </c>
      <c r="S12" s="90">
        <v>1929</v>
      </c>
      <c r="T12" s="90">
        <v>36591.572439999974</v>
      </c>
      <c r="U12" s="90">
        <v>36591.572439999974</v>
      </c>
      <c r="V12" s="88">
        <v>3444.592</v>
      </c>
      <c r="W12" s="91">
        <v>73</v>
      </c>
      <c r="X12" s="91">
        <v>3383.18146</v>
      </c>
      <c r="Y12" s="91">
        <v>3213.18146</v>
      </c>
      <c r="Z12" s="33">
        <v>50038.97816000006</v>
      </c>
      <c r="AA12" s="33">
        <v>1128</v>
      </c>
      <c r="AB12" s="33">
        <v>28684.725730000024</v>
      </c>
      <c r="AC12" s="33">
        <v>26074.83314000008</v>
      </c>
      <c r="AD12" s="92">
        <v>979.9</v>
      </c>
      <c r="AE12" s="93">
        <v>65</v>
      </c>
      <c r="AF12" s="93">
        <v>2230.4</v>
      </c>
      <c r="AG12" s="93">
        <v>1843.3</v>
      </c>
      <c r="AH12" s="92">
        <v>2692</v>
      </c>
      <c r="AI12" s="93">
        <v>0</v>
      </c>
      <c r="AJ12" s="93">
        <v>0</v>
      </c>
      <c r="AK12" s="93">
        <v>0</v>
      </c>
      <c r="AL12" s="32">
        <v>7683.8262500000055</v>
      </c>
      <c r="AM12" s="32">
        <v>88</v>
      </c>
      <c r="AN12" s="32">
        <v>4995.188859999998</v>
      </c>
      <c r="AO12" s="32">
        <v>4690.013939999999</v>
      </c>
      <c r="AP12" s="32">
        <v>0</v>
      </c>
      <c r="AQ12" s="32">
        <v>0</v>
      </c>
      <c r="AR12" s="32">
        <v>0</v>
      </c>
      <c r="AS12" s="32">
        <v>0</v>
      </c>
      <c r="AT12" s="94">
        <v>0</v>
      </c>
      <c r="AU12" s="94">
        <v>0</v>
      </c>
      <c r="AV12" s="94">
        <v>0</v>
      </c>
      <c r="AW12" s="94">
        <v>0</v>
      </c>
      <c r="AX12" s="50">
        <f aca="true" t="shared" si="1" ref="AX12:AX18">SUM(B12,F12,J12,N12,R12,V12,Z12,AD12,AH12,AL12,AP12,AT12,)</f>
        <v>223852.97359000015</v>
      </c>
      <c r="AY12" s="50">
        <f t="shared" si="0"/>
        <v>5586</v>
      </c>
      <c r="AZ12" s="50">
        <f t="shared" si="0"/>
        <v>139684.22501000002</v>
      </c>
      <c r="BA12" s="50">
        <f t="shared" si="0"/>
        <v>134954.0432400001</v>
      </c>
    </row>
    <row r="13" spans="1:53" ht="15">
      <c r="A13" s="64" t="s">
        <v>98</v>
      </c>
      <c r="B13" s="95">
        <v>149106</v>
      </c>
      <c r="C13" s="95">
        <v>2142</v>
      </c>
      <c r="D13" s="95">
        <v>146758</v>
      </c>
      <c r="E13" s="95">
        <v>126363</v>
      </c>
      <c r="F13" s="95">
        <v>166026.8</v>
      </c>
      <c r="G13" s="95">
        <v>3927</v>
      </c>
      <c r="H13" s="95">
        <v>115453</v>
      </c>
      <c r="I13" s="95">
        <v>93289.4</v>
      </c>
      <c r="J13" s="96">
        <f aca="true" t="shared" si="2" ref="J13:Q13">SUM(J11:J12)</f>
        <v>440428.1787700014</v>
      </c>
      <c r="K13" s="96">
        <f t="shared" si="2"/>
        <v>8631</v>
      </c>
      <c r="L13" s="96">
        <f t="shared" si="2"/>
        <v>329915.99377660226</v>
      </c>
      <c r="M13" s="96">
        <f t="shared" si="2"/>
        <v>268669.82227000233</v>
      </c>
      <c r="N13" s="97">
        <f t="shared" si="2"/>
        <v>52790</v>
      </c>
      <c r="O13" s="96">
        <f t="shared" si="2"/>
        <v>1366</v>
      </c>
      <c r="P13" s="96">
        <f t="shared" si="2"/>
        <v>48784</v>
      </c>
      <c r="Q13" s="96">
        <f t="shared" si="2"/>
        <v>36094</v>
      </c>
      <c r="R13" s="95">
        <v>492143.59835999965</v>
      </c>
      <c r="S13" s="95">
        <v>9419</v>
      </c>
      <c r="T13" s="95">
        <v>352128.0174400007</v>
      </c>
      <c r="U13" s="95">
        <v>290095.52869999706</v>
      </c>
      <c r="V13" s="96">
        <v>168200.48387</v>
      </c>
      <c r="W13" s="98">
        <v>2233</v>
      </c>
      <c r="X13" s="98">
        <v>144418.18146</v>
      </c>
      <c r="Y13" s="98">
        <v>124050.18145999999</v>
      </c>
      <c r="Z13" s="99">
        <v>420047.3377099973</v>
      </c>
      <c r="AA13" s="99">
        <v>5010</v>
      </c>
      <c r="AB13" s="99">
        <v>194111.44022999986</v>
      </c>
      <c r="AC13" s="99">
        <v>155493.60861999964</v>
      </c>
      <c r="AD13" s="100">
        <v>48351.6</v>
      </c>
      <c r="AE13" s="101">
        <v>2339</v>
      </c>
      <c r="AF13" s="101">
        <v>56178.7</v>
      </c>
      <c r="AG13" s="101">
        <v>38453.4</v>
      </c>
      <c r="AH13" s="100">
        <v>22023</v>
      </c>
      <c r="AI13" s="101">
        <v>0</v>
      </c>
      <c r="AJ13" s="101">
        <v>0</v>
      </c>
      <c r="AK13" s="101">
        <v>0</v>
      </c>
      <c r="AL13" s="95">
        <v>101610.1343099999</v>
      </c>
      <c r="AM13" s="95">
        <v>2143</v>
      </c>
      <c r="AN13" s="95">
        <v>74282.21701000011</v>
      </c>
      <c r="AO13" s="95">
        <v>70227.10848999971</v>
      </c>
      <c r="AP13" s="95">
        <v>38740.8182999981</v>
      </c>
      <c r="AQ13" s="95">
        <v>118158</v>
      </c>
      <c r="AR13" s="95">
        <v>53408.334469987</v>
      </c>
      <c r="AS13" s="95">
        <v>53381.893129987</v>
      </c>
      <c r="AT13" s="102">
        <v>10588</v>
      </c>
      <c r="AU13" s="102">
        <v>135</v>
      </c>
      <c r="AV13" s="102">
        <v>3793</v>
      </c>
      <c r="AW13" s="102">
        <v>2734</v>
      </c>
      <c r="AX13" s="55">
        <f t="shared" si="1"/>
        <v>2110055.9513199967</v>
      </c>
      <c r="AY13" s="55">
        <f t="shared" si="0"/>
        <v>155503</v>
      </c>
      <c r="AZ13" s="55">
        <f t="shared" si="0"/>
        <v>1519230.8843865898</v>
      </c>
      <c r="BA13" s="55">
        <f t="shared" si="0"/>
        <v>1258851.9426699858</v>
      </c>
    </row>
    <row r="14" spans="1:53" ht="15">
      <c r="A14" s="62" t="s">
        <v>99</v>
      </c>
      <c r="B14" s="51"/>
      <c r="C14" s="51"/>
      <c r="D14" s="51"/>
      <c r="E14" s="51"/>
      <c r="F14" s="51"/>
      <c r="G14" s="51"/>
      <c r="H14" s="51"/>
      <c r="I14" s="51"/>
      <c r="J14" s="51"/>
      <c r="K14" s="51"/>
      <c r="L14" s="51"/>
      <c r="M14" s="51"/>
      <c r="N14" s="51"/>
      <c r="O14" s="51"/>
      <c r="P14" s="51"/>
      <c r="Q14" s="51"/>
      <c r="R14" s="51"/>
      <c r="S14" s="51"/>
      <c r="T14" s="51"/>
      <c r="U14" s="51"/>
      <c r="V14" s="51"/>
      <c r="W14" s="51"/>
      <c r="X14" s="51"/>
      <c r="Y14" s="51"/>
      <c r="Z14" s="103"/>
      <c r="AA14" s="103"/>
      <c r="AB14" s="103"/>
      <c r="AC14" s="103"/>
      <c r="AD14" s="103"/>
      <c r="AE14" s="103"/>
      <c r="AF14" s="103"/>
      <c r="AG14" s="103"/>
      <c r="AH14" s="135"/>
      <c r="AI14" s="51"/>
      <c r="AJ14" s="51"/>
      <c r="AK14" s="51"/>
      <c r="AL14" s="51"/>
      <c r="AM14" s="51"/>
      <c r="AN14" s="51"/>
      <c r="AO14" s="51"/>
      <c r="AP14" s="51"/>
      <c r="AQ14" s="51"/>
      <c r="AR14" s="51"/>
      <c r="AS14" s="51"/>
      <c r="AT14" s="104"/>
      <c r="AU14" s="105"/>
      <c r="AV14" s="105"/>
      <c r="AW14" s="105"/>
      <c r="AX14" s="30"/>
      <c r="AY14" s="30"/>
      <c r="AZ14" s="30"/>
      <c r="BA14" s="30"/>
    </row>
    <row r="15" spans="1:53" ht="15">
      <c r="A15" s="63" t="s">
        <v>100</v>
      </c>
      <c r="B15" s="32">
        <v>146733</v>
      </c>
      <c r="C15" s="32">
        <v>2142</v>
      </c>
      <c r="D15" s="32">
        <v>146758</v>
      </c>
      <c r="E15" s="32">
        <v>126363</v>
      </c>
      <c r="F15" s="32">
        <v>163872.3</v>
      </c>
      <c r="G15" s="32">
        <v>3927</v>
      </c>
      <c r="H15" s="32">
        <v>115453.1</v>
      </c>
      <c r="I15" s="32">
        <v>93289.4</v>
      </c>
      <c r="J15" s="106">
        <v>440428.1787700014</v>
      </c>
      <c r="K15" s="34">
        <v>8631</v>
      </c>
      <c r="L15" s="34">
        <v>329915.99377660226</v>
      </c>
      <c r="M15" s="34">
        <v>268669.82227000233</v>
      </c>
      <c r="N15" s="107">
        <v>48639</v>
      </c>
      <c r="O15" s="33">
        <v>1366</v>
      </c>
      <c r="P15" s="33">
        <v>48784</v>
      </c>
      <c r="Q15" s="33">
        <v>36094</v>
      </c>
      <c r="R15" s="136">
        <v>417038.3721099998</v>
      </c>
      <c r="S15" s="34">
        <v>9419</v>
      </c>
      <c r="T15" s="34">
        <v>352128.0174400016</v>
      </c>
      <c r="U15" s="34">
        <v>290095.528700002</v>
      </c>
      <c r="V15" s="106">
        <v>168200.48387</v>
      </c>
      <c r="W15" s="108">
        <v>2233</v>
      </c>
      <c r="X15" s="108">
        <v>144418.18146</v>
      </c>
      <c r="Y15" s="108">
        <v>124050.18145999999</v>
      </c>
      <c r="Z15" s="34">
        <v>227186.07293999728</v>
      </c>
      <c r="AA15" s="34">
        <v>5010</v>
      </c>
      <c r="AB15" s="34">
        <v>194111.44022999957</v>
      </c>
      <c r="AC15" s="34">
        <v>155493.60861999996</v>
      </c>
      <c r="AD15" s="109">
        <v>29402.2</v>
      </c>
      <c r="AE15" s="109">
        <v>2234</v>
      </c>
      <c r="AF15" s="109">
        <v>43122.7</v>
      </c>
      <c r="AG15" s="109">
        <v>31188.3</v>
      </c>
      <c r="AH15" s="109">
        <v>14294</v>
      </c>
      <c r="AI15" s="110">
        <v>0</v>
      </c>
      <c r="AJ15" s="110">
        <v>0</v>
      </c>
      <c r="AK15" s="110">
        <v>0</v>
      </c>
      <c r="AL15" s="32">
        <v>101610.1343099999</v>
      </c>
      <c r="AM15" s="32">
        <v>2143</v>
      </c>
      <c r="AN15" s="32">
        <v>74282.21701000011</v>
      </c>
      <c r="AO15" s="32">
        <v>70227.10848999971</v>
      </c>
      <c r="AP15" s="32">
        <v>38662.18827</v>
      </c>
      <c r="AQ15" s="32">
        <v>118158</v>
      </c>
      <c r="AR15" s="32">
        <v>53408.334469987</v>
      </c>
      <c r="AS15" s="32">
        <v>53381.893129987</v>
      </c>
      <c r="AT15" s="111">
        <v>6200</v>
      </c>
      <c r="AU15" s="91">
        <v>135</v>
      </c>
      <c r="AV15" s="91">
        <v>3793</v>
      </c>
      <c r="AW15" s="91">
        <v>2734</v>
      </c>
      <c r="AX15" s="50">
        <f t="shared" si="1"/>
        <v>1802265.9302699985</v>
      </c>
      <c r="AY15" s="50">
        <f t="shared" si="0"/>
        <v>155398</v>
      </c>
      <c r="AZ15" s="50">
        <f t="shared" si="0"/>
        <v>1506174.9843865905</v>
      </c>
      <c r="BA15" s="50">
        <f t="shared" si="0"/>
        <v>1251586.842669991</v>
      </c>
    </row>
    <row r="16" spans="1:53" ht="15">
      <c r="A16" s="63" t="s">
        <v>101</v>
      </c>
      <c r="B16" s="32">
        <v>2373</v>
      </c>
      <c r="C16" s="32">
        <v>0</v>
      </c>
      <c r="D16" s="32">
        <v>0</v>
      </c>
      <c r="E16" s="32">
        <v>0</v>
      </c>
      <c r="F16" s="32">
        <v>2154.7</v>
      </c>
      <c r="G16" s="32">
        <v>0</v>
      </c>
      <c r="H16" s="32"/>
      <c r="I16" s="32"/>
      <c r="J16" s="106"/>
      <c r="K16" s="34"/>
      <c r="L16" s="34"/>
      <c r="M16" s="34"/>
      <c r="N16" s="107">
        <v>4151</v>
      </c>
      <c r="O16" s="34"/>
      <c r="P16" s="34"/>
      <c r="Q16" s="34"/>
      <c r="R16" s="136">
        <v>75105.22624999999</v>
      </c>
      <c r="S16" s="34">
        <v>0</v>
      </c>
      <c r="T16" s="34">
        <v>0</v>
      </c>
      <c r="U16" s="34">
        <v>0</v>
      </c>
      <c r="V16" s="106">
        <v>0</v>
      </c>
      <c r="W16" s="108">
        <v>0</v>
      </c>
      <c r="X16" s="108">
        <v>0</v>
      </c>
      <c r="Y16" s="108">
        <v>0</v>
      </c>
      <c r="Z16" s="34">
        <v>192861.26477000004</v>
      </c>
      <c r="AA16" s="34">
        <v>0</v>
      </c>
      <c r="AB16" s="34">
        <v>0</v>
      </c>
      <c r="AC16" s="34">
        <v>0</v>
      </c>
      <c r="AD16" s="109">
        <v>18949.3</v>
      </c>
      <c r="AE16" s="110">
        <v>105</v>
      </c>
      <c r="AF16" s="110">
        <v>13056</v>
      </c>
      <c r="AG16" s="110">
        <v>7265.1</v>
      </c>
      <c r="AH16" s="109">
        <v>7729</v>
      </c>
      <c r="AI16" s="110">
        <v>0</v>
      </c>
      <c r="AJ16" s="110">
        <v>0</v>
      </c>
      <c r="AK16" s="110">
        <v>0</v>
      </c>
      <c r="AL16" s="32"/>
      <c r="AM16" s="32"/>
      <c r="AN16" s="32"/>
      <c r="AO16" s="32"/>
      <c r="AP16" s="32">
        <v>78.63003</v>
      </c>
      <c r="AQ16" s="32">
        <v>0</v>
      </c>
      <c r="AR16" s="32">
        <v>0</v>
      </c>
      <c r="AS16" s="32">
        <v>0</v>
      </c>
      <c r="AT16" s="111">
        <v>4388</v>
      </c>
      <c r="AU16" s="108">
        <v>0</v>
      </c>
      <c r="AV16" s="108">
        <v>0</v>
      </c>
      <c r="AW16" s="108">
        <v>0</v>
      </c>
      <c r="AX16" s="50">
        <f t="shared" si="1"/>
        <v>307790.12105</v>
      </c>
      <c r="AY16" s="50">
        <f t="shared" si="0"/>
        <v>105</v>
      </c>
      <c r="AZ16" s="50">
        <f t="shared" si="0"/>
        <v>13056</v>
      </c>
      <c r="BA16" s="50">
        <f t="shared" si="0"/>
        <v>7265.1</v>
      </c>
    </row>
    <row r="17" spans="1:53" ht="15">
      <c r="A17" s="63" t="s">
        <v>102</v>
      </c>
      <c r="B17" s="32">
        <v>0</v>
      </c>
      <c r="C17" s="32">
        <v>0</v>
      </c>
      <c r="D17" s="32">
        <v>0</v>
      </c>
      <c r="E17" s="32">
        <v>0</v>
      </c>
      <c r="F17" s="32"/>
      <c r="G17" s="32"/>
      <c r="H17" s="32"/>
      <c r="I17" s="32"/>
      <c r="J17" s="106"/>
      <c r="K17" s="34"/>
      <c r="L17" s="34"/>
      <c r="M17" s="34"/>
      <c r="N17" s="107"/>
      <c r="O17" s="34"/>
      <c r="P17" s="34"/>
      <c r="Q17" s="34"/>
      <c r="R17" s="136">
        <v>0</v>
      </c>
      <c r="S17" s="34">
        <v>0</v>
      </c>
      <c r="T17" s="34">
        <v>0</v>
      </c>
      <c r="U17" s="34">
        <v>0</v>
      </c>
      <c r="V17" s="106">
        <v>0</v>
      </c>
      <c r="W17" s="108">
        <v>0</v>
      </c>
      <c r="X17" s="108">
        <v>0</v>
      </c>
      <c r="Y17" s="108">
        <v>0</v>
      </c>
      <c r="Z17" s="34">
        <v>0</v>
      </c>
      <c r="AA17" s="34"/>
      <c r="AB17" s="34"/>
      <c r="AC17" s="34"/>
      <c r="AD17" s="109"/>
      <c r="AE17" s="112"/>
      <c r="AF17" s="112"/>
      <c r="AG17" s="112"/>
      <c r="AH17" s="109">
        <v>0</v>
      </c>
      <c r="AI17" s="112">
        <v>0</v>
      </c>
      <c r="AJ17" s="112">
        <v>0</v>
      </c>
      <c r="AK17" s="112">
        <v>0</v>
      </c>
      <c r="AL17" s="32"/>
      <c r="AM17" s="32"/>
      <c r="AN17" s="32"/>
      <c r="AO17" s="32"/>
      <c r="AP17" s="32">
        <v>0</v>
      </c>
      <c r="AQ17" s="32">
        <v>0</v>
      </c>
      <c r="AR17" s="32">
        <v>0</v>
      </c>
      <c r="AS17" s="32">
        <v>0</v>
      </c>
      <c r="AT17" s="94">
        <v>0</v>
      </c>
      <c r="AU17" s="94">
        <v>0</v>
      </c>
      <c r="AV17" s="94">
        <v>0</v>
      </c>
      <c r="AW17" s="94">
        <v>0</v>
      </c>
      <c r="AX17" s="50">
        <f t="shared" si="1"/>
        <v>0</v>
      </c>
      <c r="AY17" s="50">
        <f t="shared" si="0"/>
        <v>0</v>
      </c>
      <c r="AZ17" s="50">
        <f t="shared" si="0"/>
        <v>0</v>
      </c>
      <c r="BA17" s="50">
        <f t="shared" si="0"/>
        <v>0</v>
      </c>
    </row>
    <row r="18" spans="1:53" ht="15">
      <c r="A18" s="64" t="s">
        <v>98</v>
      </c>
      <c r="B18" s="95">
        <v>149106</v>
      </c>
      <c r="C18" s="95">
        <v>2142</v>
      </c>
      <c r="D18" s="95">
        <v>146758</v>
      </c>
      <c r="E18" s="95">
        <v>126363</v>
      </c>
      <c r="F18" s="95">
        <v>166027</v>
      </c>
      <c r="G18" s="95">
        <v>3927</v>
      </c>
      <c r="H18" s="95">
        <v>115453.1</v>
      </c>
      <c r="I18" s="95">
        <v>93289.4</v>
      </c>
      <c r="J18" s="113">
        <f aca="true" t="shared" si="3" ref="J18:Q18">SUM(J15:J17)</f>
        <v>440428.1787700014</v>
      </c>
      <c r="K18" s="113">
        <f t="shared" si="3"/>
        <v>8631</v>
      </c>
      <c r="L18" s="113">
        <f t="shared" si="3"/>
        <v>329915.99377660226</v>
      </c>
      <c r="M18" s="113">
        <f t="shared" si="3"/>
        <v>268669.82227000233</v>
      </c>
      <c r="N18" s="114">
        <f t="shared" si="3"/>
        <v>52790</v>
      </c>
      <c r="O18" s="113">
        <f t="shared" si="3"/>
        <v>1366</v>
      </c>
      <c r="P18" s="113">
        <f t="shared" si="3"/>
        <v>48784</v>
      </c>
      <c r="Q18" s="113">
        <f t="shared" si="3"/>
        <v>36094</v>
      </c>
      <c r="R18" s="137">
        <v>492143.5983599998</v>
      </c>
      <c r="S18" s="34">
        <v>9419</v>
      </c>
      <c r="T18" s="34">
        <v>352128.0174400016</v>
      </c>
      <c r="U18" s="34">
        <v>290095.528700002</v>
      </c>
      <c r="V18" s="113">
        <v>168200.48387</v>
      </c>
      <c r="W18" s="115">
        <v>2233</v>
      </c>
      <c r="X18" s="115">
        <v>144418.18146</v>
      </c>
      <c r="Y18" s="115">
        <v>124050.18145999999</v>
      </c>
      <c r="Z18" s="35">
        <v>420047.3377099973</v>
      </c>
      <c r="AA18" s="35">
        <v>5010</v>
      </c>
      <c r="AB18" s="35">
        <v>194111.44022999957</v>
      </c>
      <c r="AC18" s="35">
        <v>155493.60861999996</v>
      </c>
      <c r="AD18" s="116">
        <v>48351.5</v>
      </c>
      <c r="AE18" s="101">
        <v>2339</v>
      </c>
      <c r="AF18" s="101">
        <v>56178.7</v>
      </c>
      <c r="AG18" s="101">
        <v>38453.4</v>
      </c>
      <c r="AH18" s="116">
        <v>22023</v>
      </c>
      <c r="AI18" s="101">
        <v>0</v>
      </c>
      <c r="AJ18" s="101">
        <v>0</v>
      </c>
      <c r="AK18" s="101">
        <v>0</v>
      </c>
      <c r="AL18" s="95">
        <v>101610.1343099999</v>
      </c>
      <c r="AM18" s="95">
        <v>2143</v>
      </c>
      <c r="AN18" s="95">
        <v>74282.21701000011</v>
      </c>
      <c r="AO18" s="95">
        <v>70227.10848999971</v>
      </c>
      <c r="AP18" s="95">
        <v>38740.8183</v>
      </c>
      <c r="AQ18" s="95">
        <v>118158</v>
      </c>
      <c r="AR18" s="95">
        <v>53408.334469987</v>
      </c>
      <c r="AS18" s="95">
        <v>53381.893129987</v>
      </c>
      <c r="AT18" s="102">
        <v>10588</v>
      </c>
      <c r="AU18" s="102">
        <v>135</v>
      </c>
      <c r="AV18" s="102">
        <v>3793</v>
      </c>
      <c r="AW18" s="102">
        <v>2734</v>
      </c>
      <c r="AX18" s="55">
        <f t="shared" si="1"/>
        <v>2110056.0513199987</v>
      </c>
      <c r="AY18" s="55">
        <f t="shared" si="0"/>
        <v>155503</v>
      </c>
      <c r="AZ18" s="55">
        <f t="shared" si="0"/>
        <v>1519230.9843865905</v>
      </c>
      <c r="BA18" s="55">
        <f t="shared" si="0"/>
        <v>1258851.942669991</v>
      </c>
    </row>
    <row r="19" spans="1:53" ht="15">
      <c r="A19" s="62" t="s">
        <v>100</v>
      </c>
      <c r="B19" s="51"/>
      <c r="C19" s="51"/>
      <c r="D19" s="51"/>
      <c r="E19" s="51"/>
      <c r="F19" s="51"/>
      <c r="G19" s="51"/>
      <c r="H19" s="51"/>
      <c r="I19" s="51"/>
      <c r="J19" s="51"/>
      <c r="K19" s="51"/>
      <c r="L19" s="51"/>
      <c r="M19" s="51"/>
      <c r="N19" s="51"/>
      <c r="O19" s="51"/>
      <c r="P19" s="51"/>
      <c r="Q19" s="51"/>
      <c r="R19" s="51"/>
      <c r="S19" s="51"/>
      <c r="T19" s="51"/>
      <c r="U19" s="51"/>
      <c r="V19" s="51"/>
      <c r="W19" s="51"/>
      <c r="X19" s="51"/>
      <c r="Y19" s="51"/>
      <c r="Z19" s="117"/>
      <c r="AA19" s="117"/>
      <c r="AB19" s="117"/>
      <c r="AC19" s="117"/>
      <c r="AD19" s="117"/>
      <c r="AE19" s="117"/>
      <c r="AF19" s="117"/>
      <c r="AG19" s="117"/>
      <c r="AH19" s="138"/>
      <c r="AI19" s="51"/>
      <c r="AJ19" s="51"/>
      <c r="AK19" s="51"/>
      <c r="AL19" s="51"/>
      <c r="AM19" s="51"/>
      <c r="AN19" s="51"/>
      <c r="AO19" s="51"/>
      <c r="AP19" s="51"/>
      <c r="AQ19" s="51"/>
      <c r="AR19" s="51"/>
      <c r="AS19" s="51"/>
      <c r="AT19" s="104"/>
      <c r="AU19" s="105"/>
      <c r="AV19" s="105"/>
      <c r="AW19" s="105"/>
      <c r="AX19" s="30"/>
      <c r="AY19" s="30"/>
      <c r="AZ19" s="30"/>
      <c r="BA19" s="30"/>
    </row>
    <row r="20" spans="1:53" ht="15">
      <c r="A20" s="62" t="s">
        <v>103</v>
      </c>
      <c r="B20" s="51"/>
      <c r="C20" s="51"/>
      <c r="D20" s="51"/>
      <c r="E20" s="51"/>
      <c r="F20" s="51"/>
      <c r="G20" s="51"/>
      <c r="H20" s="51"/>
      <c r="I20" s="51"/>
      <c r="J20" s="51"/>
      <c r="K20" s="51"/>
      <c r="L20" s="51"/>
      <c r="M20" s="51"/>
      <c r="N20" s="51"/>
      <c r="O20" s="51"/>
      <c r="P20" s="51"/>
      <c r="Q20" s="51"/>
      <c r="R20" s="51"/>
      <c r="S20" s="51"/>
      <c r="T20" s="51"/>
      <c r="U20" s="51"/>
      <c r="V20" s="51"/>
      <c r="W20" s="51"/>
      <c r="X20" s="51"/>
      <c r="Y20" s="51"/>
      <c r="Z20" s="117"/>
      <c r="AA20" s="117"/>
      <c r="AB20" s="117"/>
      <c r="AC20" s="117"/>
      <c r="AD20" s="117"/>
      <c r="AE20" s="117"/>
      <c r="AF20" s="117"/>
      <c r="AG20" s="117"/>
      <c r="AH20" s="138"/>
      <c r="AI20" s="51"/>
      <c r="AJ20" s="51"/>
      <c r="AK20" s="51"/>
      <c r="AL20" s="51"/>
      <c r="AM20" s="51"/>
      <c r="AN20" s="51"/>
      <c r="AO20" s="51"/>
      <c r="AP20" s="51"/>
      <c r="AQ20" s="51"/>
      <c r="AR20" s="51"/>
      <c r="AS20" s="51"/>
      <c r="AT20" s="104"/>
      <c r="AU20" s="105"/>
      <c r="AV20" s="105"/>
      <c r="AW20" s="105"/>
      <c r="AX20" s="30"/>
      <c r="AY20" s="30"/>
      <c r="AZ20" s="30"/>
      <c r="BA20" s="30"/>
    </row>
    <row r="21" spans="1:53" ht="15">
      <c r="A21" s="64" t="s">
        <v>104</v>
      </c>
      <c r="B21" s="95">
        <v>24201</v>
      </c>
      <c r="C21" s="95">
        <v>129</v>
      </c>
      <c r="D21" s="95">
        <v>16251</v>
      </c>
      <c r="E21" s="95">
        <v>11557</v>
      </c>
      <c r="F21" s="95">
        <v>29568.300000000003</v>
      </c>
      <c r="G21" s="95">
        <v>325</v>
      </c>
      <c r="H21" s="95">
        <v>20354</v>
      </c>
      <c r="I21" s="95">
        <v>15825.4</v>
      </c>
      <c r="J21" s="118">
        <f aca="true" t="shared" si="4" ref="J21:Q21">SUM(J22:J29)</f>
        <v>111138.32767</v>
      </c>
      <c r="K21" s="118">
        <f t="shared" si="4"/>
        <v>1313</v>
      </c>
      <c r="L21" s="118">
        <f t="shared" si="4"/>
        <v>92696.13599840002</v>
      </c>
      <c r="M21" s="118">
        <f t="shared" si="4"/>
        <v>77980.60161000003</v>
      </c>
      <c r="N21" s="119">
        <f t="shared" si="4"/>
        <v>2868</v>
      </c>
      <c r="O21" s="111">
        <f t="shared" si="4"/>
        <v>192</v>
      </c>
      <c r="P21" s="111">
        <f t="shared" si="4"/>
        <v>4543</v>
      </c>
      <c r="Q21" s="111">
        <f t="shared" si="4"/>
        <v>2973</v>
      </c>
      <c r="R21" s="136">
        <v>54841.43161000001</v>
      </c>
      <c r="S21" s="108">
        <v>549</v>
      </c>
      <c r="T21" s="34">
        <v>48910.66270000001</v>
      </c>
      <c r="U21" s="34">
        <v>37358.06427000001</v>
      </c>
      <c r="V21" s="118">
        <v>24135.223139999995</v>
      </c>
      <c r="W21" s="118">
        <v>137</v>
      </c>
      <c r="X21" s="118">
        <v>14712.67649</v>
      </c>
      <c r="Y21" s="118">
        <v>11210.577420000001</v>
      </c>
      <c r="Z21" s="35">
        <v>23887.082599999998</v>
      </c>
      <c r="AA21" s="118">
        <v>243</v>
      </c>
      <c r="AB21" s="115">
        <v>17626.460249999996</v>
      </c>
      <c r="AC21" s="115">
        <v>12991.879350000001</v>
      </c>
      <c r="AD21" s="109">
        <v>4046.8</v>
      </c>
      <c r="AE21" s="109">
        <v>189</v>
      </c>
      <c r="AF21" s="109">
        <v>6625.5</v>
      </c>
      <c r="AG21" s="109">
        <v>4612.8</v>
      </c>
      <c r="AH21" s="109">
        <v>1962</v>
      </c>
      <c r="AI21" s="109">
        <v>0</v>
      </c>
      <c r="AJ21" s="109">
        <v>0</v>
      </c>
      <c r="AK21" s="109">
        <v>0</v>
      </c>
      <c r="AL21" s="95">
        <v>24831.039500000006</v>
      </c>
      <c r="AM21" s="95">
        <v>413</v>
      </c>
      <c r="AN21" s="95">
        <v>19972.56392999999</v>
      </c>
      <c r="AO21" s="95">
        <v>17929.990890000015</v>
      </c>
      <c r="AP21" s="106">
        <v>938.6442000000001</v>
      </c>
      <c r="AQ21" s="106">
        <v>0</v>
      </c>
      <c r="AR21" s="106">
        <v>0</v>
      </c>
      <c r="AS21" s="106">
        <v>0</v>
      </c>
      <c r="AT21" s="111">
        <v>1926</v>
      </c>
      <c r="AU21" s="111">
        <v>34</v>
      </c>
      <c r="AV21" s="111">
        <v>927</v>
      </c>
      <c r="AW21" s="111">
        <v>736</v>
      </c>
      <c r="AX21" s="55">
        <f aca="true" t="shared" si="5" ref="AX21:BA83">SUM(B21,F21,J21,N21,R21,V21,Z21,AD21,AH21,AL21,AP21,AT21,)</f>
        <v>304343.84872</v>
      </c>
      <c r="AY21" s="55">
        <f t="shared" si="5"/>
        <v>3524</v>
      </c>
      <c r="AZ21" s="55">
        <f t="shared" si="5"/>
        <v>242618.99936840002</v>
      </c>
      <c r="BA21" s="55">
        <f t="shared" si="5"/>
        <v>193175.31354000006</v>
      </c>
    </row>
    <row r="22" spans="1:53" ht="15">
      <c r="A22" s="65" t="s">
        <v>105</v>
      </c>
      <c r="B22" s="32">
        <v>16969</v>
      </c>
      <c r="C22" s="32">
        <v>76</v>
      </c>
      <c r="D22" s="32">
        <v>12551</v>
      </c>
      <c r="E22" s="32">
        <v>8887</v>
      </c>
      <c r="F22" s="32">
        <v>4306</v>
      </c>
      <c r="G22" s="32">
        <v>56</v>
      </c>
      <c r="H22" s="32">
        <v>2959.9</v>
      </c>
      <c r="I22" s="32">
        <v>2310</v>
      </c>
      <c r="J22" s="111">
        <v>15907.530750000005</v>
      </c>
      <c r="K22" s="108">
        <v>130</v>
      </c>
      <c r="L22" s="108">
        <v>13748.781929199999</v>
      </c>
      <c r="M22" s="108">
        <v>9173.10338</v>
      </c>
      <c r="N22" s="119">
        <v>218</v>
      </c>
      <c r="O22" s="91">
        <v>3</v>
      </c>
      <c r="P22" s="91">
        <v>249</v>
      </c>
      <c r="Q22" s="91">
        <v>129</v>
      </c>
      <c r="R22" s="136">
        <v>22157.281069999997</v>
      </c>
      <c r="S22" s="34">
        <v>150</v>
      </c>
      <c r="T22" s="34">
        <v>20633.21453</v>
      </c>
      <c r="U22" s="34">
        <v>14808.296200000008</v>
      </c>
      <c r="V22" s="111">
        <v>0</v>
      </c>
      <c r="W22" s="111">
        <v>0</v>
      </c>
      <c r="X22" s="111">
        <v>0</v>
      </c>
      <c r="Y22" s="111">
        <v>0</v>
      </c>
      <c r="Z22" s="34">
        <v>5491.89578</v>
      </c>
      <c r="AA22" s="34">
        <v>31</v>
      </c>
      <c r="AB22" s="34">
        <v>3031.3770199999994</v>
      </c>
      <c r="AC22" s="34">
        <v>1971.7685</v>
      </c>
      <c r="AD22" s="109">
        <v>569.3</v>
      </c>
      <c r="AE22" s="109">
        <v>12</v>
      </c>
      <c r="AF22" s="109">
        <v>870.9</v>
      </c>
      <c r="AG22" s="109">
        <v>574.1</v>
      </c>
      <c r="AH22" s="109">
        <v>557</v>
      </c>
      <c r="AI22" s="109">
        <v>0</v>
      </c>
      <c r="AJ22" s="109">
        <v>0</v>
      </c>
      <c r="AK22" s="109">
        <v>0</v>
      </c>
      <c r="AL22" s="90">
        <v>1247.3634699999998</v>
      </c>
      <c r="AM22" s="90">
        <v>12</v>
      </c>
      <c r="AN22" s="90">
        <v>146.85331</v>
      </c>
      <c r="AO22" s="90">
        <v>129.03947</v>
      </c>
      <c r="AP22" s="88">
        <v>879.85756</v>
      </c>
      <c r="AQ22" s="34">
        <v>0</v>
      </c>
      <c r="AR22" s="34">
        <v>0</v>
      </c>
      <c r="AS22" s="34">
        <v>0</v>
      </c>
      <c r="AT22" s="111">
        <v>365</v>
      </c>
      <c r="AU22" s="111">
        <v>5</v>
      </c>
      <c r="AV22" s="111">
        <v>116</v>
      </c>
      <c r="AW22" s="111">
        <v>80</v>
      </c>
      <c r="AX22" s="50">
        <f t="shared" si="5"/>
        <v>68668.22863</v>
      </c>
      <c r="AY22" s="50">
        <f t="shared" si="5"/>
        <v>475</v>
      </c>
      <c r="AZ22" s="50">
        <f t="shared" si="5"/>
        <v>54307.0267892</v>
      </c>
      <c r="BA22" s="50">
        <f t="shared" si="5"/>
        <v>38062.30755000001</v>
      </c>
    </row>
    <row r="23" spans="1:53" ht="15">
      <c r="A23" s="65" t="s">
        <v>106</v>
      </c>
      <c r="B23" s="32">
        <v>1626</v>
      </c>
      <c r="C23" s="32">
        <v>37</v>
      </c>
      <c r="D23" s="32">
        <v>1447</v>
      </c>
      <c r="E23" s="32">
        <v>1059</v>
      </c>
      <c r="F23" s="32">
        <v>198.5</v>
      </c>
      <c r="G23" s="32">
        <v>2</v>
      </c>
      <c r="H23" s="32">
        <v>104.1</v>
      </c>
      <c r="I23" s="32">
        <v>85.9</v>
      </c>
      <c r="J23" s="111">
        <v>1139.1702800000005</v>
      </c>
      <c r="K23" s="108">
        <v>17</v>
      </c>
      <c r="L23" s="108">
        <v>526.7266944</v>
      </c>
      <c r="M23" s="108">
        <v>439.9834400000001</v>
      </c>
      <c r="N23" s="119">
        <v>0</v>
      </c>
      <c r="O23" s="91">
        <v>0</v>
      </c>
      <c r="P23" s="91">
        <v>0</v>
      </c>
      <c r="Q23" s="91">
        <v>0</v>
      </c>
      <c r="R23" s="136">
        <v>10733.043130000002</v>
      </c>
      <c r="S23" s="34">
        <v>152</v>
      </c>
      <c r="T23" s="34">
        <v>7106.171100000002</v>
      </c>
      <c r="U23" s="34">
        <v>5566.40249</v>
      </c>
      <c r="V23" s="111">
        <v>0</v>
      </c>
      <c r="W23" s="111">
        <v>0</v>
      </c>
      <c r="X23" s="111">
        <v>0</v>
      </c>
      <c r="Y23" s="111">
        <v>0</v>
      </c>
      <c r="Z23" s="34">
        <v>907.14884</v>
      </c>
      <c r="AA23" s="34">
        <v>13</v>
      </c>
      <c r="AB23" s="34">
        <v>208.43374</v>
      </c>
      <c r="AC23" s="34">
        <v>188.88713000000004</v>
      </c>
      <c r="AD23" s="109">
        <v>327.3</v>
      </c>
      <c r="AE23" s="109">
        <v>19</v>
      </c>
      <c r="AF23" s="109">
        <v>408.5</v>
      </c>
      <c r="AG23" s="109">
        <v>271.2</v>
      </c>
      <c r="AH23" s="109">
        <v>170</v>
      </c>
      <c r="AI23" s="109">
        <v>0</v>
      </c>
      <c r="AJ23" s="109">
        <v>0</v>
      </c>
      <c r="AK23" s="109">
        <v>0</v>
      </c>
      <c r="AL23" s="90">
        <v>1841.7212400000003</v>
      </c>
      <c r="AM23" s="90">
        <v>20</v>
      </c>
      <c r="AN23" s="90">
        <v>1071.28215</v>
      </c>
      <c r="AO23" s="90">
        <v>919.3220299999999</v>
      </c>
      <c r="AP23" s="88">
        <v>0</v>
      </c>
      <c r="AQ23" s="34">
        <v>0</v>
      </c>
      <c r="AR23" s="34">
        <v>0</v>
      </c>
      <c r="AS23" s="34">
        <v>0</v>
      </c>
      <c r="AT23" s="111">
        <v>0</v>
      </c>
      <c r="AU23" s="111">
        <v>0</v>
      </c>
      <c r="AV23" s="111">
        <v>0</v>
      </c>
      <c r="AW23" s="111">
        <v>0</v>
      </c>
      <c r="AX23" s="50">
        <f t="shared" si="5"/>
        <v>16942.88349</v>
      </c>
      <c r="AY23" s="50">
        <f t="shared" si="5"/>
        <v>260</v>
      </c>
      <c r="AZ23" s="50">
        <f t="shared" si="5"/>
        <v>10872.213684400002</v>
      </c>
      <c r="BA23" s="50">
        <f t="shared" si="5"/>
        <v>8530.69509</v>
      </c>
    </row>
    <row r="24" spans="1:53" ht="15">
      <c r="A24" s="63" t="s">
        <v>107</v>
      </c>
      <c r="B24" s="32">
        <v>238</v>
      </c>
      <c r="C24" s="32">
        <v>0</v>
      </c>
      <c r="D24" s="32">
        <v>0</v>
      </c>
      <c r="E24" s="32">
        <v>0</v>
      </c>
      <c r="F24" s="32">
        <v>5924.8</v>
      </c>
      <c r="G24" s="32">
        <v>76</v>
      </c>
      <c r="H24" s="32">
        <v>4484.7</v>
      </c>
      <c r="I24" s="32">
        <v>3500.9</v>
      </c>
      <c r="J24" s="111">
        <v>39412.43981999997</v>
      </c>
      <c r="K24" s="108">
        <v>423</v>
      </c>
      <c r="L24" s="108">
        <v>36240.04411590002</v>
      </c>
      <c r="M24" s="108">
        <v>32643.51110000001</v>
      </c>
      <c r="N24" s="119">
        <v>1341</v>
      </c>
      <c r="O24" s="91">
        <v>156</v>
      </c>
      <c r="P24" s="91">
        <v>2841</v>
      </c>
      <c r="Q24" s="91">
        <v>1955</v>
      </c>
      <c r="R24" s="136">
        <v>5826.393400000001</v>
      </c>
      <c r="S24" s="34">
        <v>85</v>
      </c>
      <c r="T24" s="34">
        <v>7656.170240000005</v>
      </c>
      <c r="U24" s="34">
        <v>5976.034999999998</v>
      </c>
      <c r="V24" s="111">
        <v>4599.6021</v>
      </c>
      <c r="W24" s="111">
        <v>31</v>
      </c>
      <c r="X24" s="111">
        <v>3041.645</v>
      </c>
      <c r="Y24" s="111">
        <v>2366.55303</v>
      </c>
      <c r="Z24" s="34">
        <v>582.2631499999999</v>
      </c>
      <c r="AA24" s="34">
        <v>2</v>
      </c>
      <c r="AB24" s="34">
        <v>343.64</v>
      </c>
      <c r="AC24" s="34">
        <v>280.38</v>
      </c>
      <c r="AD24" s="109">
        <v>820.5</v>
      </c>
      <c r="AE24" s="109">
        <v>45</v>
      </c>
      <c r="AF24" s="109">
        <v>1591.6</v>
      </c>
      <c r="AG24" s="109">
        <v>1252.4</v>
      </c>
      <c r="AH24" s="109">
        <v>120</v>
      </c>
      <c r="AI24" s="109">
        <v>0</v>
      </c>
      <c r="AJ24" s="109">
        <v>0</v>
      </c>
      <c r="AK24" s="109">
        <v>0</v>
      </c>
      <c r="AL24" s="90">
        <v>0</v>
      </c>
      <c r="AM24" s="90">
        <v>0</v>
      </c>
      <c r="AN24" s="90">
        <v>0</v>
      </c>
      <c r="AO24" s="90">
        <v>0</v>
      </c>
      <c r="AP24" s="88">
        <v>0</v>
      </c>
      <c r="AQ24" s="34">
        <v>0</v>
      </c>
      <c r="AR24" s="34">
        <v>0</v>
      </c>
      <c r="AS24" s="34">
        <v>0</v>
      </c>
      <c r="AT24" s="111">
        <v>676</v>
      </c>
      <c r="AU24" s="108">
        <v>16</v>
      </c>
      <c r="AV24" s="108">
        <v>463</v>
      </c>
      <c r="AW24" s="108">
        <v>375</v>
      </c>
      <c r="AX24" s="50">
        <f t="shared" si="5"/>
        <v>59540.99846999998</v>
      </c>
      <c r="AY24" s="50">
        <f t="shared" si="5"/>
        <v>834</v>
      </c>
      <c r="AZ24" s="50">
        <f t="shared" si="5"/>
        <v>56661.79935590002</v>
      </c>
      <c r="BA24" s="50">
        <f t="shared" si="5"/>
        <v>48349.77913000001</v>
      </c>
    </row>
    <row r="25" spans="1:53" ht="15">
      <c r="A25" s="63" t="s">
        <v>108</v>
      </c>
      <c r="B25" s="32">
        <v>207</v>
      </c>
      <c r="C25" s="32">
        <v>0</v>
      </c>
      <c r="D25" s="32">
        <v>0</v>
      </c>
      <c r="E25" s="32">
        <v>0</v>
      </c>
      <c r="F25" s="32">
        <v>3469.9</v>
      </c>
      <c r="G25" s="32">
        <v>57</v>
      </c>
      <c r="H25" s="32">
        <v>1873.6</v>
      </c>
      <c r="I25" s="32">
        <v>1549.1</v>
      </c>
      <c r="J25" s="111">
        <v>10562.901849999997</v>
      </c>
      <c r="K25" s="108">
        <v>132</v>
      </c>
      <c r="L25" s="108">
        <v>8705.543024400004</v>
      </c>
      <c r="M25" s="108">
        <v>6958.547880000003</v>
      </c>
      <c r="N25" s="119">
        <v>94</v>
      </c>
      <c r="O25" s="91">
        <v>3</v>
      </c>
      <c r="P25" s="91">
        <v>218</v>
      </c>
      <c r="Q25" s="91">
        <v>117</v>
      </c>
      <c r="R25" s="136">
        <v>1405.48216</v>
      </c>
      <c r="S25" s="34">
        <v>19</v>
      </c>
      <c r="T25" s="34">
        <v>1167.5156900000002</v>
      </c>
      <c r="U25" s="34">
        <v>942.3781299999999</v>
      </c>
      <c r="V25" s="111">
        <v>637.85476</v>
      </c>
      <c r="W25" s="111">
        <v>6</v>
      </c>
      <c r="X25" s="111">
        <v>523.76499</v>
      </c>
      <c r="Y25" s="111">
        <v>461.35843</v>
      </c>
      <c r="Z25" s="34">
        <v>3687.31501</v>
      </c>
      <c r="AA25" s="34">
        <v>50</v>
      </c>
      <c r="AB25" s="34">
        <v>2516.9090899999997</v>
      </c>
      <c r="AC25" s="34">
        <v>1929.2819</v>
      </c>
      <c r="AD25" s="109">
        <v>498.3</v>
      </c>
      <c r="AE25" s="109">
        <v>18</v>
      </c>
      <c r="AF25" s="109">
        <v>938.1</v>
      </c>
      <c r="AG25" s="109">
        <v>622</v>
      </c>
      <c r="AH25" s="109">
        <v>294</v>
      </c>
      <c r="AI25" s="109">
        <v>0</v>
      </c>
      <c r="AJ25" s="109">
        <v>0</v>
      </c>
      <c r="AK25" s="109">
        <v>0</v>
      </c>
      <c r="AL25" s="90">
        <v>2164.4590099999996</v>
      </c>
      <c r="AM25" s="90">
        <v>32</v>
      </c>
      <c r="AN25" s="90">
        <v>1964.6784999999998</v>
      </c>
      <c r="AO25" s="90">
        <v>1611.8770500000003</v>
      </c>
      <c r="AP25" s="88">
        <v>2.1423400000000004</v>
      </c>
      <c r="AQ25" s="34">
        <v>0</v>
      </c>
      <c r="AR25" s="34">
        <v>0</v>
      </c>
      <c r="AS25" s="34">
        <v>0</v>
      </c>
      <c r="AT25" s="111">
        <v>219</v>
      </c>
      <c r="AU25" s="108">
        <v>2</v>
      </c>
      <c r="AV25" s="108">
        <v>56</v>
      </c>
      <c r="AW25" s="108">
        <v>35</v>
      </c>
      <c r="AX25" s="50">
        <f t="shared" si="5"/>
        <v>23242.355129999993</v>
      </c>
      <c r="AY25" s="50">
        <f t="shared" si="5"/>
        <v>319</v>
      </c>
      <c r="AZ25" s="50">
        <f t="shared" si="5"/>
        <v>17964.1112944</v>
      </c>
      <c r="BA25" s="50">
        <f t="shared" si="5"/>
        <v>14226.543390000003</v>
      </c>
    </row>
    <row r="26" spans="1:53" ht="15">
      <c r="A26" s="63" t="s">
        <v>109</v>
      </c>
      <c r="B26" s="32">
        <v>5</v>
      </c>
      <c r="C26" s="32">
        <v>0</v>
      </c>
      <c r="D26" s="32">
        <v>0</v>
      </c>
      <c r="E26" s="32">
        <v>0</v>
      </c>
      <c r="F26" s="32">
        <v>2585.8</v>
      </c>
      <c r="G26" s="32">
        <v>13</v>
      </c>
      <c r="H26" s="32">
        <v>1937.3</v>
      </c>
      <c r="I26" s="32">
        <v>1314.5</v>
      </c>
      <c r="J26" s="111">
        <v>5311.045750000001</v>
      </c>
      <c r="K26" s="108">
        <v>43</v>
      </c>
      <c r="L26" s="108">
        <v>3362.1803932000007</v>
      </c>
      <c r="M26" s="108">
        <v>2570.1774100000007</v>
      </c>
      <c r="N26" s="119">
        <v>56</v>
      </c>
      <c r="O26" s="91">
        <v>1</v>
      </c>
      <c r="P26" s="91">
        <v>15</v>
      </c>
      <c r="Q26" s="91">
        <v>9</v>
      </c>
      <c r="R26" s="136">
        <v>0</v>
      </c>
      <c r="S26" s="34">
        <v>0</v>
      </c>
      <c r="T26" s="34">
        <v>0</v>
      </c>
      <c r="U26" s="34">
        <v>0</v>
      </c>
      <c r="V26" s="111">
        <v>3.0004</v>
      </c>
      <c r="W26" s="111">
        <v>0</v>
      </c>
      <c r="X26" s="111">
        <v>0</v>
      </c>
      <c r="Y26" s="111">
        <v>0</v>
      </c>
      <c r="Z26" s="34">
        <v>257.72891</v>
      </c>
      <c r="AA26" s="34">
        <v>0</v>
      </c>
      <c r="AB26" s="34">
        <v>0</v>
      </c>
      <c r="AC26" s="34">
        <v>0</v>
      </c>
      <c r="AD26" s="109">
        <v>67.2</v>
      </c>
      <c r="AE26" s="109">
        <v>4</v>
      </c>
      <c r="AF26" s="109">
        <v>128.3</v>
      </c>
      <c r="AG26" s="109">
        <v>87.7</v>
      </c>
      <c r="AH26" s="109">
        <v>171</v>
      </c>
      <c r="AI26" s="109">
        <v>0</v>
      </c>
      <c r="AJ26" s="109">
        <v>0</v>
      </c>
      <c r="AK26" s="109">
        <v>0</v>
      </c>
      <c r="AL26" s="90">
        <v>201.53426000000002</v>
      </c>
      <c r="AM26" s="90">
        <v>1</v>
      </c>
      <c r="AN26" s="90">
        <v>54.9</v>
      </c>
      <c r="AO26" s="90">
        <v>56.46465</v>
      </c>
      <c r="AP26" s="88">
        <v>0</v>
      </c>
      <c r="AQ26" s="34">
        <v>0</v>
      </c>
      <c r="AR26" s="34">
        <v>0</v>
      </c>
      <c r="AS26" s="34">
        <v>0</v>
      </c>
      <c r="AT26" s="111">
        <v>0</v>
      </c>
      <c r="AU26" s="111">
        <v>0</v>
      </c>
      <c r="AV26" s="111">
        <v>0</v>
      </c>
      <c r="AW26" s="111">
        <v>0</v>
      </c>
      <c r="AX26" s="50">
        <f t="shared" si="5"/>
        <v>8658.309320000002</v>
      </c>
      <c r="AY26" s="50">
        <f t="shared" si="5"/>
        <v>62</v>
      </c>
      <c r="AZ26" s="50">
        <f t="shared" si="5"/>
        <v>5497.6803932</v>
      </c>
      <c r="BA26" s="50">
        <f t="shared" si="5"/>
        <v>4037.8420600000004</v>
      </c>
    </row>
    <row r="27" spans="1:53" ht="15">
      <c r="A27" s="63" t="s">
        <v>110</v>
      </c>
      <c r="B27" s="32">
        <v>484</v>
      </c>
      <c r="C27" s="32">
        <v>4</v>
      </c>
      <c r="D27" s="32">
        <v>468</v>
      </c>
      <c r="E27" s="32">
        <v>380</v>
      </c>
      <c r="F27" s="32">
        <v>10343.5</v>
      </c>
      <c r="G27" s="32">
        <v>106</v>
      </c>
      <c r="H27" s="32">
        <v>7397</v>
      </c>
      <c r="I27" s="32">
        <v>5874.9</v>
      </c>
      <c r="J27" s="111">
        <v>38431.66466000001</v>
      </c>
      <c r="K27" s="108">
        <v>567</v>
      </c>
      <c r="L27" s="108">
        <v>29980.969841299997</v>
      </c>
      <c r="M27" s="108">
        <v>26096.360900000007</v>
      </c>
      <c r="N27" s="119">
        <v>315</v>
      </c>
      <c r="O27" s="91">
        <v>6</v>
      </c>
      <c r="P27" s="91">
        <v>326</v>
      </c>
      <c r="Q27" s="91">
        <v>207</v>
      </c>
      <c r="R27" s="136">
        <v>12340.757700000004</v>
      </c>
      <c r="S27" s="34">
        <v>119</v>
      </c>
      <c r="T27" s="34">
        <v>9672.908799999996</v>
      </c>
      <c r="U27" s="34">
        <v>7836.30617</v>
      </c>
      <c r="V27" s="111">
        <v>13611.093709999997</v>
      </c>
      <c r="W27" s="111">
        <v>66</v>
      </c>
      <c r="X27" s="111">
        <v>6962.04476</v>
      </c>
      <c r="Y27" s="111">
        <v>5562.26662</v>
      </c>
      <c r="Z27" s="34">
        <v>4602.746329999998</v>
      </c>
      <c r="AA27" s="34">
        <v>66</v>
      </c>
      <c r="AB27" s="34">
        <v>3694.8546599999995</v>
      </c>
      <c r="AC27" s="34">
        <v>2658.01764</v>
      </c>
      <c r="AD27" s="109">
        <v>521.5</v>
      </c>
      <c r="AE27" s="109">
        <v>12</v>
      </c>
      <c r="AF27" s="109">
        <v>801.8</v>
      </c>
      <c r="AG27" s="109">
        <v>507.6</v>
      </c>
      <c r="AH27" s="109">
        <v>237</v>
      </c>
      <c r="AI27" s="109">
        <v>0</v>
      </c>
      <c r="AJ27" s="109">
        <v>0</v>
      </c>
      <c r="AK27" s="109">
        <v>0</v>
      </c>
      <c r="AL27" s="90">
        <v>12417.76315000001</v>
      </c>
      <c r="AM27" s="90">
        <v>234</v>
      </c>
      <c r="AN27" s="90">
        <v>10101.675529999993</v>
      </c>
      <c r="AO27" s="90">
        <v>9359.788670000014</v>
      </c>
      <c r="AP27" s="88">
        <v>56.6443</v>
      </c>
      <c r="AQ27" s="34">
        <v>0</v>
      </c>
      <c r="AR27" s="34">
        <v>0</v>
      </c>
      <c r="AS27" s="34">
        <v>0</v>
      </c>
      <c r="AT27" s="111">
        <v>556</v>
      </c>
      <c r="AU27" s="108">
        <v>11</v>
      </c>
      <c r="AV27" s="108">
        <v>292</v>
      </c>
      <c r="AW27" s="108">
        <v>246</v>
      </c>
      <c r="AX27" s="50">
        <f t="shared" si="5"/>
        <v>93917.66985000002</v>
      </c>
      <c r="AY27" s="50">
        <f t="shared" si="5"/>
        <v>1191</v>
      </c>
      <c r="AZ27" s="50">
        <f t="shared" si="5"/>
        <v>69697.25359129999</v>
      </c>
      <c r="BA27" s="50">
        <f t="shared" si="5"/>
        <v>58728.24000000002</v>
      </c>
    </row>
    <row r="28" spans="1:53" ht="15">
      <c r="A28" s="63" t="s">
        <v>111</v>
      </c>
      <c r="B28" s="32">
        <v>506</v>
      </c>
      <c r="C28" s="32">
        <v>4</v>
      </c>
      <c r="D28" s="32">
        <v>262</v>
      </c>
      <c r="E28" s="32">
        <v>166</v>
      </c>
      <c r="F28" s="32">
        <v>1101.9</v>
      </c>
      <c r="G28" s="32">
        <v>6</v>
      </c>
      <c r="H28" s="32">
        <v>464.2</v>
      </c>
      <c r="I28" s="32">
        <v>359.7</v>
      </c>
      <c r="J28" s="111">
        <v>240.13606</v>
      </c>
      <c r="K28" s="108">
        <v>1</v>
      </c>
      <c r="L28" s="108">
        <v>131.89</v>
      </c>
      <c r="M28" s="108">
        <v>98.9175</v>
      </c>
      <c r="N28" s="119">
        <v>137</v>
      </c>
      <c r="O28" s="91">
        <v>2</v>
      </c>
      <c r="P28" s="91">
        <v>218</v>
      </c>
      <c r="Q28" s="91">
        <v>117</v>
      </c>
      <c r="R28" s="136">
        <v>2378.47415</v>
      </c>
      <c r="S28" s="34">
        <v>24</v>
      </c>
      <c r="T28" s="34">
        <v>2674.6823400000003</v>
      </c>
      <c r="U28" s="34">
        <v>2228.6462800000004</v>
      </c>
      <c r="V28" s="111">
        <v>0</v>
      </c>
      <c r="W28" s="111">
        <v>0</v>
      </c>
      <c r="X28" s="111">
        <v>0</v>
      </c>
      <c r="Y28" s="111">
        <v>0</v>
      </c>
      <c r="Z28" s="34">
        <v>1803.3819799999997</v>
      </c>
      <c r="AA28" s="34">
        <v>10</v>
      </c>
      <c r="AB28" s="34">
        <v>1983.62521</v>
      </c>
      <c r="AC28" s="34">
        <v>1848.19331</v>
      </c>
      <c r="AD28" s="109">
        <v>194.3</v>
      </c>
      <c r="AE28" s="109">
        <v>10</v>
      </c>
      <c r="AF28" s="109">
        <v>349</v>
      </c>
      <c r="AG28" s="109">
        <v>241</v>
      </c>
      <c r="AH28" s="109">
        <v>109</v>
      </c>
      <c r="AI28" s="109">
        <v>0</v>
      </c>
      <c r="AJ28" s="109">
        <v>0</v>
      </c>
      <c r="AK28" s="109">
        <v>0</v>
      </c>
      <c r="AL28" s="90">
        <v>977.03007</v>
      </c>
      <c r="AM28" s="90">
        <v>23</v>
      </c>
      <c r="AN28" s="90">
        <v>472.32837000000006</v>
      </c>
      <c r="AO28" s="90">
        <v>443.83218</v>
      </c>
      <c r="AP28" s="88">
        <v>0</v>
      </c>
      <c r="AQ28" s="34">
        <v>0</v>
      </c>
      <c r="AR28" s="34">
        <v>0</v>
      </c>
      <c r="AS28" s="34">
        <v>0</v>
      </c>
      <c r="AT28" s="111">
        <v>106</v>
      </c>
      <c r="AU28" s="111">
        <v>0</v>
      </c>
      <c r="AV28" s="111">
        <v>0</v>
      </c>
      <c r="AW28" s="111">
        <v>0</v>
      </c>
      <c r="AX28" s="50">
        <f t="shared" si="5"/>
        <v>7553.2222600000005</v>
      </c>
      <c r="AY28" s="50">
        <f t="shared" si="5"/>
        <v>80</v>
      </c>
      <c r="AZ28" s="50">
        <f t="shared" si="5"/>
        <v>6555.725920000001</v>
      </c>
      <c r="BA28" s="50">
        <f t="shared" si="5"/>
        <v>5503.28927</v>
      </c>
    </row>
    <row r="29" spans="1:53" ht="15">
      <c r="A29" s="63" t="s">
        <v>112</v>
      </c>
      <c r="B29" s="32">
        <v>4166</v>
      </c>
      <c r="C29" s="32">
        <v>8</v>
      </c>
      <c r="D29" s="32">
        <v>1523</v>
      </c>
      <c r="E29" s="32">
        <v>1065</v>
      </c>
      <c r="F29" s="32">
        <v>1637.9</v>
      </c>
      <c r="G29" s="32">
        <v>9</v>
      </c>
      <c r="H29" s="32">
        <v>1133.2</v>
      </c>
      <c r="I29" s="32">
        <v>830.4</v>
      </c>
      <c r="J29" s="111">
        <v>133.43850000000003</v>
      </c>
      <c r="K29" s="108"/>
      <c r="L29" s="108"/>
      <c r="M29" s="108"/>
      <c r="N29" s="119">
        <v>707</v>
      </c>
      <c r="O29" s="91">
        <v>21</v>
      </c>
      <c r="P29" s="91">
        <v>676</v>
      </c>
      <c r="Q29" s="91">
        <v>439</v>
      </c>
      <c r="R29" s="136">
        <v>0</v>
      </c>
      <c r="S29" s="34">
        <v>0</v>
      </c>
      <c r="T29" s="34">
        <v>0</v>
      </c>
      <c r="U29" s="34">
        <v>0</v>
      </c>
      <c r="V29" s="111">
        <v>5283.67217</v>
      </c>
      <c r="W29" s="111">
        <v>34</v>
      </c>
      <c r="X29" s="111">
        <v>4185.22174</v>
      </c>
      <c r="Y29" s="111">
        <v>2820.39934</v>
      </c>
      <c r="Z29" s="34">
        <v>6554.602600000002</v>
      </c>
      <c r="AA29" s="34">
        <v>71</v>
      </c>
      <c r="AB29" s="34">
        <v>5847.620529999999</v>
      </c>
      <c r="AC29" s="34">
        <v>4115.35087</v>
      </c>
      <c r="AD29" s="109">
        <v>1048.4</v>
      </c>
      <c r="AE29" s="109">
        <v>69</v>
      </c>
      <c r="AF29" s="109">
        <v>1537.3</v>
      </c>
      <c r="AG29" s="109">
        <v>1056.9</v>
      </c>
      <c r="AH29" s="109">
        <v>304</v>
      </c>
      <c r="AI29" s="109">
        <v>0</v>
      </c>
      <c r="AJ29" s="109">
        <v>0</v>
      </c>
      <c r="AK29" s="109">
        <v>0</v>
      </c>
      <c r="AL29" s="90">
        <v>5981.168299999997</v>
      </c>
      <c r="AM29" s="90">
        <v>91</v>
      </c>
      <c r="AN29" s="90">
        <v>6160.84607</v>
      </c>
      <c r="AO29" s="90">
        <v>5409.66684</v>
      </c>
      <c r="AP29" s="88">
        <v>0</v>
      </c>
      <c r="AQ29" s="34">
        <v>0</v>
      </c>
      <c r="AR29" s="34">
        <v>0</v>
      </c>
      <c r="AS29" s="34">
        <v>0</v>
      </c>
      <c r="AT29" s="111">
        <v>4</v>
      </c>
      <c r="AU29" s="111">
        <v>0</v>
      </c>
      <c r="AV29" s="111">
        <v>0</v>
      </c>
      <c r="AW29" s="111">
        <v>0</v>
      </c>
      <c r="AX29" s="50">
        <f t="shared" si="5"/>
        <v>25820.18157</v>
      </c>
      <c r="AY29" s="50">
        <f t="shared" si="5"/>
        <v>303</v>
      </c>
      <c r="AZ29" s="50">
        <f t="shared" si="5"/>
        <v>21063.188339999997</v>
      </c>
      <c r="BA29" s="50">
        <f t="shared" si="5"/>
        <v>15736.71705</v>
      </c>
    </row>
    <row r="30" spans="1:53" ht="15">
      <c r="A30" s="64" t="s">
        <v>113</v>
      </c>
      <c r="B30" s="37">
        <v>0</v>
      </c>
      <c r="C30" s="37">
        <v>0</v>
      </c>
      <c r="D30" s="37">
        <v>0</v>
      </c>
      <c r="E30" s="37">
        <v>0</v>
      </c>
      <c r="F30" s="37">
        <v>63.7</v>
      </c>
      <c r="G30" s="37">
        <v>0</v>
      </c>
      <c r="H30" s="37"/>
      <c r="I30" s="37"/>
      <c r="J30" s="118">
        <v>7051.949889999959</v>
      </c>
      <c r="K30" s="115">
        <v>680</v>
      </c>
      <c r="L30" s="115">
        <v>4579.538028899999</v>
      </c>
      <c r="M30" s="115">
        <v>4040.347399999998</v>
      </c>
      <c r="N30" s="120">
        <v>14</v>
      </c>
      <c r="O30" s="108">
        <v>0</v>
      </c>
      <c r="P30" s="108">
        <v>0</v>
      </c>
      <c r="Q30" s="108">
        <v>0</v>
      </c>
      <c r="R30" s="137">
        <v>2676.3588999999997</v>
      </c>
      <c r="S30" s="108">
        <v>32</v>
      </c>
      <c r="T30" s="34">
        <v>1600.37766</v>
      </c>
      <c r="U30" s="34">
        <v>1210.8570499999998</v>
      </c>
      <c r="V30" s="118">
        <v>0</v>
      </c>
      <c r="W30" s="118"/>
      <c r="X30" s="118"/>
      <c r="Y30" s="118"/>
      <c r="Z30" s="115">
        <v>2195.37318</v>
      </c>
      <c r="AA30" s="115">
        <v>14</v>
      </c>
      <c r="AB30" s="35">
        <v>2757.1068699999996</v>
      </c>
      <c r="AC30" s="35">
        <v>1636.2707099999996</v>
      </c>
      <c r="AD30" s="109">
        <v>299.4</v>
      </c>
      <c r="AE30" s="109">
        <v>32</v>
      </c>
      <c r="AF30" s="109">
        <v>131.9</v>
      </c>
      <c r="AG30" s="109">
        <v>77.6</v>
      </c>
      <c r="AH30" s="109">
        <v>46</v>
      </c>
      <c r="AI30" s="109">
        <v>0</v>
      </c>
      <c r="AJ30" s="109">
        <v>0</v>
      </c>
      <c r="AK30" s="109">
        <v>0</v>
      </c>
      <c r="AL30" s="95">
        <v>1953.5482299999996</v>
      </c>
      <c r="AM30" s="95">
        <v>17</v>
      </c>
      <c r="AN30" s="95">
        <v>891.80638</v>
      </c>
      <c r="AO30" s="95">
        <v>963.5487200000001</v>
      </c>
      <c r="AP30" s="106">
        <v>27.31903</v>
      </c>
      <c r="AQ30" s="106">
        <v>63</v>
      </c>
      <c r="AR30" s="106">
        <v>41.3522</v>
      </c>
      <c r="AS30" s="106">
        <v>36.46427</v>
      </c>
      <c r="AT30" s="111">
        <v>3</v>
      </c>
      <c r="AU30" s="111">
        <v>0</v>
      </c>
      <c r="AV30" s="111">
        <v>0</v>
      </c>
      <c r="AW30" s="111">
        <v>0</v>
      </c>
      <c r="AX30" s="55">
        <f t="shared" si="5"/>
        <v>14330.649229999959</v>
      </c>
      <c r="AY30" s="55">
        <f t="shared" si="5"/>
        <v>838</v>
      </c>
      <c r="AZ30" s="55">
        <f t="shared" si="5"/>
        <v>10002.081138899997</v>
      </c>
      <c r="BA30" s="55">
        <f t="shared" si="5"/>
        <v>7965.088149999998</v>
      </c>
    </row>
    <row r="31" spans="1:53" ht="15">
      <c r="A31" s="64" t="s">
        <v>114</v>
      </c>
      <c r="B31" s="115">
        <v>101161</v>
      </c>
      <c r="C31" s="115">
        <v>1560</v>
      </c>
      <c r="D31" s="115">
        <v>119892</v>
      </c>
      <c r="E31" s="115">
        <v>105639</v>
      </c>
      <c r="F31" s="115">
        <v>39830.399999999994</v>
      </c>
      <c r="G31" s="115">
        <v>609</v>
      </c>
      <c r="H31" s="115">
        <v>28684.000000000007</v>
      </c>
      <c r="I31" s="115">
        <v>22459.9</v>
      </c>
      <c r="J31" s="118">
        <f aca="true" t="shared" si="6" ref="J31:Q31">SUM(J32:J38)</f>
        <v>160844.3648500003</v>
      </c>
      <c r="K31" s="118">
        <f t="shared" si="6"/>
        <v>2210</v>
      </c>
      <c r="L31" s="118">
        <f t="shared" si="6"/>
        <v>118812.49983149984</v>
      </c>
      <c r="M31" s="118">
        <f t="shared" si="6"/>
        <v>97807.24024</v>
      </c>
      <c r="N31" s="119">
        <f t="shared" si="6"/>
        <v>28354</v>
      </c>
      <c r="O31" s="111">
        <f t="shared" si="6"/>
        <v>603</v>
      </c>
      <c r="P31" s="111">
        <f t="shared" si="6"/>
        <v>30232</v>
      </c>
      <c r="Q31" s="111">
        <f t="shared" si="6"/>
        <v>23085</v>
      </c>
      <c r="R31" s="136">
        <v>166731.48175999976</v>
      </c>
      <c r="S31" s="108">
        <v>2461</v>
      </c>
      <c r="T31" s="34">
        <v>166660.47023000097</v>
      </c>
      <c r="U31" s="34">
        <v>137872.76658999952</v>
      </c>
      <c r="V31" s="118">
        <v>131634.84424000038</v>
      </c>
      <c r="W31" s="118">
        <v>1849</v>
      </c>
      <c r="X31" s="118">
        <v>120193.28184</v>
      </c>
      <c r="Y31" s="118">
        <v>105207.43311999999</v>
      </c>
      <c r="Z31" s="115">
        <v>73599.48141000004</v>
      </c>
      <c r="AA31" s="115">
        <v>665</v>
      </c>
      <c r="AB31" s="115">
        <v>77996.51664999998</v>
      </c>
      <c r="AC31" s="115">
        <v>62177.454190000026</v>
      </c>
      <c r="AD31" s="109">
        <v>5028.5</v>
      </c>
      <c r="AE31" s="109">
        <v>300</v>
      </c>
      <c r="AF31" s="109">
        <v>7716.4</v>
      </c>
      <c r="AG31" s="109">
        <v>5339.9</v>
      </c>
      <c r="AH31" s="109">
        <v>1205</v>
      </c>
      <c r="AI31" s="109">
        <v>0</v>
      </c>
      <c r="AJ31" s="109">
        <v>0</v>
      </c>
      <c r="AK31" s="109">
        <v>0</v>
      </c>
      <c r="AL31" s="95">
        <v>42446.57590000003</v>
      </c>
      <c r="AM31" s="95">
        <v>610</v>
      </c>
      <c r="AN31" s="95">
        <v>32708.46717</v>
      </c>
      <c r="AO31" s="95">
        <v>32110.977929999972</v>
      </c>
      <c r="AP31" s="106">
        <v>30.78664</v>
      </c>
      <c r="AQ31" s="106">
        <v>0</v>
      </c>
      <c r="AR31" s="106">
        <v>0</v>
      </c>
      <c r="AS31" s="106">
        <v>0</v>
      </c>
      <c r="AT31" s="111">
        <v>2890</v>
      </c>
      <c r="AU31" s="111">
        <v>63</v>
      </c>
      <c r="AV31" s="111">
        <v>2069</v>
      </c>
      <c r="AW31" s="111">
        <v>1433</v>
      </c>
      <c r="AX31" s="55">
        <f t="shared" si="5"/>
        <v>753756.4348000004</v>
      </c>
      <c r="AY31" s="55">
        <f t="shared" si="5"/>
        <v>10930</v>
      </c>
      <c r="AZ31" s="55">
        <f t="shared" si="5"/>
        <v>704964.6357215007</v>
      </c>
      <c r="BA31" s="55">
        <f t="shared" si="5"/>
        <v>593132.6720699995</v>
      </c>
    </row>
    <row r="32" spans="1:53" ht="15">
      <c r="A32" s="65" t="s">
        <v>115</v>
      </c>
      <c r="B32" s="32">
        <v>71739</v>
      </c>
      <c r="C32" s="32">
        <v>918</v>
      </c>
      <c r="D32" s="32">
        <v>78596</v>
      </c>
      <c r="E32" s="32">
        <v>69063</v>
      </c>
      <c r="F32" s="32">
        <v>22796.4</v>
      </c>
      <c r="G32" s="32">
        <v>223</v>
      </c>
      <c r="H32" s="32">
        <v>13290.8</v>
      </c>
      <c r="I32" s="32">
        <v>10531.6</v>
      </c>
      <c r="J32" s="111">
        <v>114311.53130000019</v>
      </c>
      <c r="K32" s="108">
        <v>1095</v>
      </c>
      <c r="L32" s="108">
        <v>83786.54059029986</v>
      </c>
      <c r="M32" s="108">
        <v>71243.28409000004</v>
      </c>
      <c r="N32" s="119">
        <v>21279</v>
      </c>
      <c r="O32" s="108">
        <v>380</v>
      </c>
      <c r="P32" s="108">
        <v>23249</v>
      </c>
      <c r="Q32" s="108">
        <v>17919</v>
      </c>
      <c r="R32" s="136">
        <v>104860.7205899998</v>
      </c>
      <c r="S32" s="108">
        <v>1288</v>
      </c>
      <c r="T32" s="34">
        <v>107479.61796000136</v>
      </c>
      <c r="U32" s="34">
        <v>89434.12387999975</v>
      </c>
      <c r="V32" s="106">
        <v>86367.2953600003</v>
      </c>
      <c r="W32" s="111">
        <v>938</v>
      </c>
      <c r="X32" s="111">
        <v>82896.41124</v>
      </c>
      <c r="Y32" s="111">
        <v>73954.51907</v>
      </c>
      <c r="Z32" s="108">
        <v>0</v>
      </c>
      <c r="AA32" s="108"/>
      <c r="AB32" s="34"/>
      <c r="AC32" s="34"/>
      <c r="AD32" s="109">
        <v>2575.5</v>
      </c>
      <c r="AE32" s="109">
        <v>114</v>
      </c>
      <c r="AF32" s="109">
        <v>3868</v>
      </c>
      <c r="AG32" s="109">
        <v>2677.8</v>
      </c>
      <c r="AH32" s="109">
        <v>583</v>
      </c>
      <c r="AI32" s="109">
        <v>0</v>
      </c>
      <c r="AJ32" s="109">
        <v>0</v>
      </c>
      <c r="AK32" s="109">
        <v>0</v>
      </c>
      <c r="AL32" s="90">
        <v>0</v>
      </c>
      <c r="AM32" s="90">
        <v>0</v>
      </c>
      <c r="AN32" s="90">
        <v>0</v>
      </c>
      <c r="AO32" s="90">
        <v>0</v>
      </c>
      <c r="AP32" s="88">
        <v>1.53636</v>
      </c>
      <c r="AQ32" s="108">
        <v>0</v>
      </c>
      <c r="AR32" s="34">
        <v>0</v>
      </c>
      <c r="AS32" s="34">
        <v>0</v>
      </c>
      <c r="AT32" s="111">
        <v>1124</v>
      </c>
      <c r="AU32" s="108">
        <v>23</v>
      </c>
      <c r="AV32" s="108">
        <v>734</v>
      </c>
      <c r="AW32" s="108">
        <v>492</v>
      </c>
      <c r="AX32" s="50">
        <f t="shared" si="5"/>
        <v>425637.9836100003</v>
      </c>
      <c r="AY32" s="50">
        <f t="shared" si="5"/>
        <v>4979</v>
      </c>
      <c r="AZ32" s="50">
        <f t="shared" si="5"/>
        <v>393900.3697903012</v>
      </c>
      <c r="BA32" s="50">
        <f t="shared" si="5"/>
        <v>335315.3270399998</v>
      </c>
    </row>
    <row r="33" spans="1:53" ht="15">
      <c r="A33" s="66" t="s">
        <v>116</v>
      </c>
      <c r="B33" s="32">
        <v>3575</v>
      </c>
      <c r="C33" s="32">
        <v>30</v>
      </c>
      <c r="D33" s="32">
        <v>13305</v>
      </c>
      <c r="E33" s="32">
        <v>12166</v>
      </c>
      <c r="F33" s="32">
        <v>4248.4</v>
      </c>
      <c r="G33" s="32">
        <v>60</v>
      </c>
      <c r="H33" s="32">
        <v>5049.1</v>
      </c>
      <c r="I33" s="32">
        <v>3821.6</v>
      </c>
      <c r="J33" s="121"/>
      <c r="K33" s="108"/>
      <c r="L33" s="108"/>
      <c r="M33" s="108"/>
      <c r="N33" s="122">
        <v>849</v>
      </c>
      <c r="O33" s="108">
        <v>15</v>
      </c>
      <c r="P33" s="108">
        <v>706</v>
      </c>
      <c r="Q33" s="108">
        <v>499</v>
      </c>
      <c r="R33" s="139">
        <v>3315.012840000001</v>
      </c>
      <c r="S33" s="108">
        <v>32</v>
      </c>
      <c r="T33" s="34">
        <v>1520.42543</v>
      </c>
      <c r="U33" s="34">
        <v>1257.0544000000002</v>
      </c>
      <c r="V33" s="121">
        <v>84.21627</v>
      </c>
      <c r="W33" s="121">
        <v>0</v>
      </c>
      <c r="X33" s="121">
        <v>0</v>
      </c>
      <c r="Y33" s="121">
        <v>0</v>
      </c>
      <c r="Z33" s="108">
        <v>0</v>
      </c>
      <c r="AA33" s="108"/>
      <c r="AB33" s="34"/>
      <c r="AC33" s="34"/>
      <c r="AD33" s="109">
        <v>294.6</v>
      </c>
      <c r="AE33" s="109">
        <v>14</v>
      </c>
      <c r="AF33" s="109">
        <v>483</v>
      </c>
      <c r="AG33" s="109">
        <v>351.2</v>
      </c>
      <c r="AH33" s="109">
        <v>31</v>
      </c>
      <c r="AI33" s="109">
        <v>0</v>
      </c>
      <c r="AJ33" s="109">
        <v>0</v>
      </c>
      <c r="AK33" s="109">
        <v>0</v>
      </c>
      <c r="AL33" s="90">
        <v>33079.61106000002</v>
      </c>
      <c r="AM33" s="90">
        <v>432</v>
      </c>
      <c r="AN33" s="90">
        <v>26742.94661</v>
      </c>
      <c r="AO33" s="90">
        <v>26594.230189999977</v>
      </c>
      <c r="AP33" s="88">
        <v>0.73277</v>
      </c>
      <c r="AQ33" s="108">
        <v>0</v>
      </c>
      <c r="AR33" s="34">
        <v>0</v>
      </c>
      <c r="AS33" s="34">
        <v>0</v>
      </c>
      <c r="AT33" s="111">
        <v>1179</v>
      </c>
      <c r="AU33" s="108">
        <v>18</v>
      </c>
      <c r="AV33" s="108">
        <v>871</v>
      </c>
      <c r="AW33" s="108">
        <v>605</v>
      </c>
      <c r="AX33" s="50">
        <f t="shared" si="5"/>
        <v>46656.57294000002</v>
      </c>
      <c r="AY33" s="50">
        <f t="shared" si="5"/>
        <v>601</v>
      </c>
      <c r="AZ33" s="50">
        <f t="shared" si="5"/>
        <v>48677.47203999999</v>
      </c>
      <c r="BA33" s="50">
        <f t="shared" si="5"/>
        <v>45294.08458999998</v>
      </c>
    </row>
    <row r="34" spans="1:53" ht="15">
      <c r="A34" s="63" t="s">
        <v>117</v>
      </c>
      <c r="B34" s="32">
        <v>25096</v>
      </c>
      <c r="C34" s="32">
        <v>600</v>
      </c>
      <c r="D34" s="32">
        <v>27390</v>
      </c>
      <c r="E34" s="32">
        <v>23951</v>
      </c>
      <c r="F34" s="32">
        <v>8709.7</v>
      </c>
      <c r="G34" s="32">
        <v>220</v>
      </c>
      <c r="H34" s="32">
        <v>6797.4</v>
      </c>
      <c r="I34" s="32">
        <v>5248.5</v>
      </c>
      <c r="J34" s="111">
        <v>32965.796880000074</v>
      </c>
      <c r="K34" s="108">
        <v>809</v>
      </c>
      <c r="L34" s="108">
        <v>27943.89437969996</v>
      </c>
      <c r="M34" s="108">
        <v>20717.850649999957</v>
      </c>
      <c r="N34" s="119">
        <v>5172</v>
      </c>
      <c r="O34" s="108">
        <v>178</v>
      </c>
      <c r="P34" s="108">
        <v>5021</v>
      </c>
      <c r="Q34" s="108">
        <v>3798</v>
      </c>
      <c r="R34" s="136">
        <v>44386.243269999984</v>
      </c>
      <c r="S34" s="108">
        <v>1027</v>
      </c>
      <c r="T34" s="34">
        <v>42663.17609999958</v>
      </c>
      <c r="U34" s="34">
        <v>35595.69773999975</v>
      </c>
      <c r="V34" s="111">
        <v>40033.8026100001</v>
      </c>
      <c r="W34" s="111">
        <v>825</v>
      </c>
      <c r="X34" s="111">
        <v>33058.50485</v>
      </c>
      <c r="Y34" s="111">
        <v>28260.98987999999</v>
      </c>
      <c r="Z34" s="108">
        <v>15087.388010000015</v>
      </c>
      <c r="AA34" s="108">
        <v>212</v>
      </c>
      <c r="AB34" s="34">
        <v>15486.583819999998</v>
      </c>
      <c r="AC34" s="34">
        <v>12030.620560000001</v>
      </c>
      <c r="AD34" s="109">
        <v>764.4</v>
      </c>
      <c r="AE34" s="109">
        <v>67</v>
      </c>
      <c r="AF34" s="109">
        <v>1127.1</v>
      </c>
      <c r="AG34" s="109">
        <v>787.5</v>
      </c>
      <c r="AH34" s="109">
        <v>271</v>
      </c>
      <c r="AI34" s="109">
        <v>0</v>
      </c>
      <c r="AJ34" s="109">
        <v>0</v>
      </c>
      <c r="AK34" s="109">
        <v>0</v>
      </c>
      <c r="AL34" s="90">
        <v>7403.14669000001</v>
      </c>
      <c r="AM34" s="90">
        <v>152</v>
      </c>
      <c r="AN34" s="90">
        <v>4042.11446</v>
      </c>
      <c r="AO34" s="90">
        <v>3694.3844299999964</v>
      </c>
      <c r="AP34" s="88">
        <v>2.64135</v>
      </c>
      <c r="AQ34" s="108">
        <v>0</v>
      </c>
      <c r="AR34" s="34">
        <v>0</v>
      </c>
      <c r="AS34" s="34">
        <v>0</v>
      </c>
      <c r="AT34" s="111">
        <v>434</v>
      </c>
      <c r="AU34" s="108">
        <v>19</v>
      </c>
      <c r="AV34" s="108">
        <v>387</v>
      </c>
      <c r="AW34" s="108">
        <v>275</v>
      </c>
      <c r="AX34" s="50">
        <f t="shared" si="5"/>
        <v>180326.1188100002</v>
      </c>
      <c r="AY34" s="50">
        <f t="shared" si="5"/>
        <v>4109</v>
      </c>
      <c r="AZ34" s="50">
        <f t="shared" si="5"/>
        <v>163916.77360969956</v>
      </c>
      <c r="BA34" s="50">
        <f t="shared" si="5"/>
        <v>134359.5432599997</v>
      </c>
    </row>
    <row r="35" spans="1:53" ht="15">
      <c r="A35" s="63" t="s">
        <v>118</v>
      </c>
      <c r="B35" s="32">
        <v>287</v>
      </c>
      <c r="C35" s="32">
        <v>3</v>
      </c>
      <c r="D35" s="32">
        <v>144</v>
      </c>
      <c r="E35" s="32">
        <v>117</v>
      </c>
      <c r="F35" s="32">
        <v>418.2</v>
      </c>
      <c r="G35" s="32">
        <v>95</v>
      </c>
      <c r="H35" s="32">
        <v>2481.9</v>
      </c>
      <c r="I35" s="32">
        <v>2028.2</v>
      </c>
      <c r="J35" s="111">
        <v>6907.10416000001</v>
      </c>
      <c r="K35" s="108">
        <v>260</v>
      </c>
      <c r="L35" s="108">
        <v>5894.9784185</v>
      </c>
      <c r="M35" s="108">
        <v>4924.92055</v>
      </c>
      <c r="N35" s="119">
        <v>340</v>
      </c>
      <c r="O35" s="108">
        <v>14</v>
      </c>
      <c r="P35" s="108">
        <v>355</v>
      </c>
      <c r="Q35" s="108">
        <v>256</v>
      </c>
      <c r="R35" s="136">
        <v>0</v>
      </c>
      <c r="S35" s="108">
        <v>0</v>
      </c>
      <c r="T35" s="34">
        <v>0</v>
      </c>
      <c r="U35" s="34">
        <v>0</v>
      </c>
      <c r="V35" s="111">
        <v>6.825</v>
      </c>
      <c r="W35" s="111">
        <v>0</v>
      </c>
      <c r="X35" s="111">
        <v>0</v>
      </c>
      <c r="Y35" s="111">
        <v>0</v>
      </c>
      <c r="Z35" s="108">
        <v>0</v>
      </c>
      <c r="AA35" s="108"/>
      <c r="AB35" s="34"/>
      <c r="AC35" s="34"/>
      <c r="AD35" s="109">
        <v>698.6</v>
      </c>
      <c r="AE35" s="109">
        <v>62</v>
      </c>
      <c r="AF35" s="109">
        <v>1053.9</v>
      </c>
      <c r="AG35" s="109">
        <v>754.6</v>
      </c>
      <c r="AH35" s="109">
        <v>224</v>
      </c>
      <c r="AI35" s="109">
        <v>0</v>
      </c>
      <c r="AJ35" s="109">
        <v>0</v>
      </c>
      <c r="AK35" s="109">
        <v>0</v>
      </c>
      <c r="AL35" s="90">
        <v>1891.33729</v>
      </c>
      <c r="AM35" s="90">
        <v>13</v>
      </c>
      <c r="AN35" s="90">
        <v>1856.76227</v>
      </c>
      <c r="AO35" s="90">
        <v>1747.29406</v>
      </c>
      <c r="AP35" s="88">
        <v>0.31584</v>
      </c>
      <c r="AQ35" s="108">
        <v>0</v>
      </c>
      <c r="AR35" s="34">
        <v>0</v>
      </c>
      <c r="AS35" s="34">
        <v>0</v>
      </c>
      <c r="AT35" s="111">
        <v>84</v>
      </c>
      <c r="AU35" s="108">
        <v>2</v>
      </c>
      <c r="AV35" s="108">
        <v>17</v>
      </c>
      <c r="AW35" s="108">
        <v>13</v>
      </c>
      <c r="AX35" s="50">
        <f t="shared" si="5"/>
        <v>10857.382290000009</v>
      </c>
      <c r="AY35" s="50">
        <f t="shared" si="5"/>
        <v>449</v>
      </c>
      <c r="AZ35" s="50">
        <f t="shared" si="5"/>
        <v>11803.5406885</v>
      </c>
      <c r="BA35" s="50">
        <f t="shared" si="5"/>
        <v>9841.01461</v>
      </c>
    </row>
    <row r="36" spans="1:53" ht="15">
      <c r="A36" s="63" t="s">
        <v>119</v>
      </c>
      <c r="B36" s="32">
        <v>311</v>
      </c>
      <c r="C36" s="32">
        <v>2</v>
      </c>
      <c r="D36" s="32">
        <v>221</v>
      </c>
      <c r="E36" s="32">
        <v>177</v>
      </c>
      <c r="F36" s="32">
        <v>1131.2</v>
      </c>
      <c r="G36" s="32">
        <v>2</v>
      </c>
      <c r="H36" s="32">
        <v>195.4</v>
      </c>
      <c r="I36" s="32">
        <v>125.3</v>
      </c>
      <c r="J36" s="111">
        <v>6117.546200000009</v>
      </c>
      <c r="K36" s="108">
        <v>9</v>
      </c>
      <c r="L36" s="108">
        <v>548.8964028</v>
      </c>
      <c r="M36" s="108">
        <v>459.82022</v>
      </c>
      <c r="N36" s="119">
        <v>334</v>
      </c>
      <c r="O36" s="108">
        <v>4</v>
      </c>
      <c r="P36" s="108">
        <v>464</v>
      </c>
      <c r="Q36" s="108">
        <v>325</v>
      </c>
      <c r="R36" s="136">
        <v>7656.88304</v>
      </c>
      <c r="S36" s="108">
        <v>60</v>
      </c>
      <c r="T36" s="34">
        <v>11326.029499999995</v>
      </c>
      <c r="U36" s="34">
        <v>8953.839159999998</v>
      </c>
      <c r="V36" s="111">
        <v>0</v>
      </c>
      <c r="W36" s="111">
        <v>0</v>
      </c>
      <c r="X36" s="111">
        <v>0</v>
      </c>
      <c r="Y36" s="111">
        <v>0</v>
      </c>
      <c r="Z36" s="108">
        <v>3991.663680000002</v>
      </c>
      <c r="AA36" s="108">
        <v>32</v>
      </c>
      <c r="AB36" s="34">
        <v>4214.22793</v>
      </c>
      <c r="AC36" s="34">
        <v>2865.9248099999995</v>
      </c>
      <c r="AD36" s="109">
        <v>190.9</v>
      </c>
      <c r="AE36" s="109">
        <v>3</v>
      </c>
      <c r="AF36" s="109">
        <v>286.9</v>
      </c>
      <c r="AG36" s="109">
        <v>141.6</v>
      </c>
      <c r="AH36" s="109">
        <v>52</v>
      </c>
      <c r="AI36" s="109">
        <v>0</v>
      </c>
      <c r="AJ36" s="109">
        <v>0</v>
      </c>
      <c r="AK36" s="109">
        <v>0</v>
      </c>
      <c r="AL36" s="90">
        <v>0</v>
      </c>
      <c r="AM36" s="90">
        <v>0</v>
      </c>
      <c r="AN36" s="90">
        <v>0</v>
      </c>
      <c r="AO36" s="90">
        <v>0</v>
      </c>
      <c r="AP36" s="88">
        <v>25.24551</v>
      </c>
      <c r="AQ36" s="108">
        <v>0</v>
      </c>
      <c r="AR36" s="34">
        <v>0</v>
      </c>
      <c r="AS36" s="34">
        <v>0</v>
      </c>
      <c r="AT36" s="111">
        <v>27</v>
      </c>
      <c r="AU36" s="111">
        <v>0</v>
      </c>
      <c r="AV36" s="111">
        <v>0</v>
      </c>
      <c r="AW36" s="111">
        <v>0</v>
      </c>
      <c r="AX36" s="50">
        <f t="shared" si="5"/>
        <v>19837.438430000013</v>
      </c>
      <c r="AY36" s="50">
        <f t="shared" si="5"/>
        <v>112</v>
      </c>
      <c r="AZ36" s="50">
        <f t="shared" si="5"/>
        <v>17256.453832799998</v>
      </c>
      <c r="BA36" s="50">
        <f t="shared" si="5"/>
        <v>13048.484189999997</v>
      </c>
    </row>
    <row r="37" spans="1:53" ht="15">
      <c r="A37" s="63" t="s">
        <v>120</v>
      </c>
      <c r="B37" s="32">
        <v>136</v>
      </c>
      <c r="C37" s="32">
        <v>7</v>
      </c>
      <c r="D37" s="32">
        <v>236</v>
      </c>
      <c r="E37" s="32">
        <v>165</v>
      </c>
      <c r="F37" s="32">
        <v>268.4</v>
      </c>
      <c r="G37" s="32">
        <v>2</v>
      </c>
      <c r="H37" s="32">
        <v>236.4</v>
      </c>
      <c r="I37" s="32">
        <v>204</v>
      </c>
      <c r="J37" s="111"/>
      <c r="K37" s="108"/>
      <c r="L37" s="108"/>
      <c r="M37" s="108"/>
      <c r="N37" s="119">
        <v>62</v>
      </c>
      <c r="O37" s="108">
        <v>1</v>
      </c>
      <c r="P37" s="108">
        <v>91</v>
      </c>
      <c r="Q37" s="108">
        <v>68</v>
      </c>
      <c r="R37" s="136">
        <v>828.12327</v>
      </c>
      <c r="S37" s="108">
        <v>1</v>
      </c>
      <c r="T37" s="34">
        <v>98.49158</v>
      </c>
      <c r="U37" s="34">
        <v>40.69672</v>
      </c>
      <c r="V37" s="111">
        <v>7.705</v>
      </c>
      <c r="W37" s="111">
        <v>0</v>
      </c>
      <c r="X37" s="111">
        <v>0</v>
      </c>
      <c r="Y37" s="111">
        <v>0</v>
      </c>
      <c r="Z37" s="108">
        <v>0</v>
      </c>
      <c r="AA37" s="108"/>
      <c r="AB37" s="34"/>
      <c r="AC37" s="34"/>
      <c r="AD37" s="109">
        <v>86.1</v>
      </c>
      <c r="AE37" s="109">
        <v>4</v>
      </c>
      <c r="AF37" s="109">
        <v>144.3</v>
      </c>
      <c r="AG37" s="109">
        <v>93.6</v>
      </c>
      <c r="AH37" s="109">
        <v>4</v>
      </c>
      <c r="AI37" s="109">
        <v>0</v>
      </c>
      <c r="AJ37" s="109">
        <v>0</v>
      </c>
      <c r="AK37" s="109">
        <v>0</v>
      </c>
      <c r="AL37" s="90">
        <v>0</v>
      </c>
      <c r="AM37" s="90">
        <v>0</v>
      </c>
      <c r="AN37" s="90">
        <v>0</v>
      </c>
      <c r="AO37" s="90">
        <v>0</v>
      </c>
      <c r="AP37" s="88"/>
      <c r="AQ37" s="108">
        <v>0</v>
      </c>
      <c r="AR37" s="34">
        <v>0</v>
      </c>
      <c r="AS37" s="34">
        <v>0</v>
      </c>
      <c r="AT37" s="111">
        <v>0</v>
      </c>
      <c r="AU37" s="111">
        <v>0</v>
      </c>
      <c r="AV37" s="111">
        <v>0</v>
      </c>
      <c r="AW37" s="111">
        <v>0</v>
      </c>
      <c r="AX37" s="50">
        <f t="shared" si="5"/>
        <v>1392.32827</v>
      </c>
      <c r="AY37" s="50">
        <f t="shared" si="5"/>
        <v>15</v>
      </c>
      <c r="AZ37" s="50">
        <f t="shared" si="5"/>
        <v>806.1915799999999</v>
      </c>
      <c r="BA37" s="50">
        <f t="shared" si="5"/>
        <v>571.29672</v>
      </c>
    </row>
    <row r="38" spans="1:53" ht="15">
      <c r="A38" s="63" t="s">
        <v>121</v>
      </c>
      <c r="B38" s="32">
        <v>17</v>
      </c>
      <c r="C38" s="32">
        <v>0</v>
      </c>
      <c r="D38" s="32">
        <v>0</v>
      </c>
      <c r="E38" s="32">
        <v>0</v>
      </c>
      <c r="F38" s="32">
        <v>2258.1</v>
      </c>
      <c r="G38" s="32">
        <v>7</v>
      </c>
      <c r="H38" s="32">
        <v>633</v>
      </c>
      <c r="I38" s="32">
        <v>500.7</v>
      </c>
      <c r="J38" s="111">
        <v>542.3863100000002</v>
      </c>
      <c r="K38" s="108">
        <v>37</v>
      </c>
      <c r="L38" s="108">
        <v>638.1900402</v>
      </c>
      <c r="M38" s="108">
        <v>461.36473</v>
      </c>
      <c r="N38" s="119">
        <v>318</v>
      </c>
      <c r="O38" s="108">
        <v>11</v>
      </c>
      <c r="P38" s="108">
        <v>346</v>
      </c>
      <c r="Q38" s="108">
        <v>220</v>
      </c>
      <c r="R38" s="136">
        <v>5684.498750000001</v>
      </c>
      <c r="S38" s="108">
        <v>53</v>
      </c>
      <c r="T38" s="34">
        <v>3572.7296599999977</v>
      </c>
      <c r="U38" s="34">
        <v>2591.354689999999</v>
      </c>
      <c r="V38" s="111">
        <v>5135.046670000001</v>
      </c>
      <c r="W38" s="111">
        <v>86</v>
      </c>
      <c r="X38" s="111">
        <v>4238.36575</v>
      </c>
      <c r="Y38" s="111">
        <v>2991.9241700000002</v>
      </c>
      <c r="Z38" s="108">
        <v>54520.429720000015</v>
      </c>
      <c r="AA38" s="108">
        <v>421</v>
      </c>
      <c r="AB38" s="34">
        <v>58295.70489999998</v>
      </c>
      <c r="AC38" s="34">
        <v>47280.908820000026</v>
      </c>
      <c r="AD38" s="109">
        <v>418.3</v>
      </c>
      <c r="AE38" s="109">
        <v>36</v>
      </c>
      <c r="AF38" s="109">
        <v>753.3</v>
      </c>
      <c r="AG38" s="109">
        <v>533.7</v>
      </c>
      <c r="AH38" s="109">
        <v>40</v>
      </c>
      <c r="AI38" s="109">
        <v>0</v>
      </c>
      <c r="AJ38" s="109">
        <v>0</v>
      </c>
      <c r="AK38" s="109">
        <v>0</v>
      </c>
      <c r="AL38" s="90">
        <v>72.48086</v>
      </c>
      <c r="AM38" s="90">
        <v>13</v>
      </c>
      <c r="AN38" s="90">
        <v>66.64383000000002</v>
      </c>
      <c r="AO38" s="90">
        <v>75.06925</v>
      </c>
      <c r="AP38" s="88">
        <v>0.31481</v>
      </c>
      <c r="AQ38" s="108">
        <v>0</v>
      </c>
      <c r="AR38" s="34">
        <v>0</v>
      </c>
      <c r="AS38" s="34">
        <v>0</v>
      </c>
      <c r="AT38" s="111">
        <v>42</v>
      </c>
      <c r="AU38" s="111">
        <v>1</v>
      </c>
      <c r="AV38" s="111">
        <v>60</v>
      </c>
      <c r="AW38" s="111">
        <v>48</v>
      </c>
      <c r="AX38" s="50">
        <f t="shared" si="5"/>
        <v>69048.55712000001</v>
      </c>
      <c r="AY38" s="50">
        <f t="shared" si="5"/>
        <v>665</v>
      </c>
      <c r="AZ38" s="50">
        <f t="shared" si="5"/>
        <v>68603.93418019998</v>
      </c>
      <c r="BA38" s="50">
        <f t="shared" si="5"/>
        <v>54703.02166000002</v>
      </c>
    </row>
    <row r="39" spans="1:53" ht="15">
      <c r="A39" s="67" t="s">
        <v>122</v>
      </c>
      <c r="B39" s="115">
        <v>19633</v>
      </c>
      <c r="C39" s="115">
        <v>453</v>
      </c>
      <c r="D39" s="115">
        <v>10615</v>
      </c>
      <c r="E39" s="115">
        <v>9167</v>
      </c>
      <c r="F39" s="115">
        <v>92388.90000000001</v>
      </c>
      <c r="G39" s="115">
        <v>2993</v>
      </c>
      <c r="H39" s="115">
        <v>66415</v>
      </c>
      <c r="I39" s="115">
        <v>55004.1</v>
      </c>
      <c r="J39" s="118">
        <f>J40+J43</f>
        <v>146197.577</v>
      </c>
      <c r="K39" s="118">
        <f>K40+K43</f>
        <v>4221</v>
      </c>
      <c r="L39" s="118">
        <f>L40+L43</f>
        <v>101994.48748660022</v>
      </c>
      <c r="M39" s="118">
        <f>M40+M43</f>
        <v>79027.56364000004</v>
      </c>
      <c r="N39" s="123">
        <f>SUM(N40+N43+N46)</f>
        <v>17322</v>
      </c>
      <c r="O39" s="111">
        <f>SUM(O40+O43+O46)</f>
        <v>569</v>
      </c>
      <c r="P39" s="111">
        <f>SUM(P40+P43+P46)</f>
        <v>13951</v>
      </c>
      <c r="Q39" s="111">
        <f>SUM(Q40+Q43+Q46)</f>
        <v>10001</v>
      </c>
      <c r="R39" s="136">
        <v>178414.96834000005</v>
      </c>
      <c r="S39" s="108">
        <v>6198</v>
      </c>
      <c r="T39" s="34">
        <v>129695.04053000045</v>
      </c>
      <c r="U39" s="34">
        <v>109718.54074000036</v>
      </c>
      <c r="V39" s="116">
        <v>7097.28448</v>
      </c>
      <c r="W39" s="116">
        <v>145</v>
      </c>
      <c r="X39" s="116">
        <v>5518.726720000001</v>
      </c>
      <c r="Y39" s="116">
        <v>4896.40996</v>
      </c>
      <c r="Z39" s="115">
        <v>126290.79077000036</v>
      </c>
      <c r="AA39" s="115">
        <v>4087</v>
      </c>
      <c r="AB39" s="115">
        <v>95671.38068999963</v>
      </c>
      <c r="AC39" s="115">
        <v>78646.02133999992</v>
      </c>
      <c r="AD39" s="108">
        <v>18164.4</v>
      </c>
      <c r="AE39" s="108">
        <v>1671</v>
      </c>
      <c r="AF39" s="108">
        <v>26281</v>
      </c>
      <c r="AG39" s="108">
        <v>19455.6</v>
      </c>
      <c r="AH39" s="124">
        <v>8415</v>
      </c>
      <c r="AI39" s="124">
        <v>6</v>
      </c>
      <c r="AJ39" s="124">
        <v>195</v>
      </c>
      <c r="AK39" s="124">
        <v>129</v>
      </c>
      <c r="AL39" s="115">
        <v>24222.066839999992</v>
      </c>
      <c r="AM39" s="115">
        <v>1025</v>
      </c>
      <c r="AN39" s="115">
        <v>18768.477049999994</v>
      </c>
      <c r="AO39" s="115">
        <v>17455.21989999999</v>
      </c>
      <c r="AP39" s="125">
        <v>82.98085</v>
      </c>
      <c r="AQ39" s="125">
        <v>0</v>
      </c>
      <c r="AR39" s="125">
        <v>0</v>
      </c>
      <c r="AS39" s="125">
        <v>0</v>
      </c>
      <c r="AT39" s="111">
        <v>1340</v>
      </c>
      <c r="AU39" s="126">
        <v>38</v>
      </c>
      <c r="AV39" s="126">
        <v>797</v>
      </c>
      <c r="AW39" s="126">
        <v>565</v>
      </c>
      <c r="AX39" s="55">
        <f t="shared" si="5"/>
        <v>639568.9682800005</v>
      </c>
      <c r="AY39" s="55">
        <f t="shared" si="5"/>
        <v>21406</v>
      </c>
      <c r="AZ39" s="55">
        <f t="shared" si="5"/>
        <v>469902.1124766003</v>
      </c>
      <c r="BA39" s="55">
        <f t="shared" si="5"/>
        <v>384065.4555800003</v>
      </c>
    </row>
    <row r="40" spans="1:53" ht="15">
      <c r="A40" s="64" t="s">
        <v>123</v>
      </c>
      <c r="B40" s="37">
        <v>14966</v>
      </c>
      <c r="C40" s="37">
        <v>309</v>
      </c>
      <c r="D40" s="37">
        <v>7826</v>
      </c>
      <c r="E40" s="37">
        <v>6921</v>
      </c>
      <c r="F40" s="37">
        <v>61790.100000000006</v>
      </c>
      <c r="G40" s="37">
        <v>1887</v>
      </c>
      <c r="H40" s="37">
        <v>45124.2</v>
      </c>
      <c r="I40" s="37">
        <v>38222</v>
      </c>
      <c r="J40" s="118">
        <f>J41+J42</f>
        <v>122162.515</v>
      </c>
      <c r="K40" s="118">
        <f>K41+K42</f>
        <v>3100</v>
      </c>
      <c r="L40" s="118">
        <f>L41+L42</f>
        <v>83814.425356511</v>
      </c>
      <c r="M40" s="118">
        <f>M41+M42</f>
        <v>64941.25317000004</v>
      </c>
      <c r="N40" s="119">
        <f>SUM(N41:N42)</f>
        <v>6700</v>
      </c>
      <c r="O40" s="111">
        <f>SUM(O41:O42)</f>
        <v>112</v>
      </c>
      <c r="P40" s="111">
        <f>SUM(P41:P42)</f>
        <v>4158</v>
      </c>
      <c r="Q40" s="111">
        <f>SUM(Q41:Q42)</f>
        <v>2987</v>
      </c>
      <c r="R40" s="136">
        <v>122569.32676000005</v>
      </c>
      <c r="S40" s="108">
        <v>3465</v>
      </c>
      <c r="T40" s="34">
        <v>81945.93696000043</v>
      </c>
      <c r="U40" s="34">
        <v>71608.68650000035</v>
      </c>
      <c r="V40" s="111">
        <v>6663.50382</v>
      </c>
      <c r="W40" s="111">
        <v>124</v>
      </c>
      <c r="X40" s="111">
        <v>4705.98672</v>
      </c>
      <c r="Y40" s="111">
        <v>4210.01796</v>
      </c>
      <c r="Z40" s="115">
        <v>89848.15172999962</v>
      </c>
      <c r="AA40" s="115">
        <v>2445</v>
      </c>
      <c r="AB40" s="115">
        <v>69594.52495999963</v>
      </c>
      <c r="AC40" s="115">
        <v>58014.66501999991</v>
      </c>
      <c r="AD40" s="109">
        <v>6246.5</v>
      </c>
      <c r="AE40" s="109">
        <v>296</v>
      </c>
      <c r="AF40" s="109">
        <v>8658.8</v>
      </c>
      <c r="AG40" s="109">
        <v>6530.8</v>
      </c>
      <c r="AH40" s="127">
        <v>2815</v>
      </c>
      <c r="AI40" s="127">
        <v>6</v>
      </c>
      <c r="AJ40" s="127">
        <v>195</v>
      </c>
      <c r="AK40" s="127">
        <v>129</v>
      </c>
      <c r="AL40" s="115">
        <v>12427.480449999994</v>
      </c>
      <c r="AM40" s="115">
        <v>355</v>
      </c>
      <c r="AN40" s="115">
        <v>8120.148609999997</v>
      </c>
      <c r="AO40" s="115">
        <v>8278.14830999999</v>
      </c>
      <c r="AP40" s="106">
        <v>53.083729999999996</v>
      </c>
      <c r="AQ40" s="106">
        <v>0</v>
      </c>
      <c r="AR40" s="106">
        <v>0</v>
      </c>
      <c r="AS40" s="106">
        <v>0</v>
      </c>
      <c r="AT40" s="111">
        <v>391</v>
      </c>
      <c r="AU40" s="111">
        <v>5</v>
      </c>
      <c r="AV40" s="111">
        <v>162</v>
      </c>
      <c r="AW40" s="111">
        <v>113</v>
      </c>
      <c r="AX40" s="55">
        <f t="shared" si="5"/>
        <v>446632.6614899997</v>
      </c>
      <c r="AY40" s="55">
        <f t="shared" si="5"/>
        <v>12104</v>
      </c>
      <c r="AZ40" s="55">
        <f t="shared" si="5"/>
        <v>314305.022606511</v>
      </c>
      <c r="BA40" s="55">
        <f t="shared" si="5"/>
        <v>261955.5709600003</v>
      </c>
    </row>
    <row r="41" spans="1:53" ht="15">
      <c r="A41" s="63" t="s">
        <v>124</v>
      </c>
      <c r="B41" s="32">
        <v>1246</v>
      </c>
      <c r="C41" s="32">
        <v>24</v>
      </c>
      <c r="D41" s="32">
        <v>662</v>
      </c>
      <c r="E41" s="32">
        <v>520</v>
      </c>
      <c r="F41" s="32">
        <v>17443.8</v>
      </c>
      <c r="G41" s="32">
        <v>465</v>
      </c>
      <c r="H41" s="32">
        <v>11874.2</v>
      </c>
      <c r="I41" s="32">
        <v>8916</v>
      </c>
      <c r="J41" s="111">
        <v>46222.564</v>
      </c>
      <c r="K41" s="111">
        <v>1537</v>
      </c>
      <c r="L41" s="111">
        <v>34760.3153577265</v>
      </c>
      <c r="M41" s="111">
        <v>26933.05394999998</v>
      </c>
      <c r="N41" s="119">
        <v>986</v>
      </c>
      <c r="O41" s="94">
        <v>19</v>
      </c>
      <c r="P41" s="94">
        <v>715</v>
      </c>
      <c r="Q41" s="94">
        <v>389</v>
      </c>
      <c r="R41" s="136">
        <v>20369.774020000008</v>
      </c>
      <c r="S41" s="108">
        <v>665</v>
      </c>
      <c r="T41" s="34">
        <v>16950.050429999996</v>
      </c>
      <c r="U41" s="34">
        <v>12618.199159999978</v>
      </c>
      <c r="V41" s="111">
        <v>0</v>
      </c>
      <c r="W41" s="111">
        <v>0</v>
      </c>
      <c r="X41" s="111">
        <v>0</v>
      </c>
      <c r="Y41" s="111">
        <v>0</v>
      </c>
      <c r="Z41" s="34">
        <v>18073.144450000018</v>
      </c>
      <c r="AA41" s="34">
        <v>666</v>
      </c>
      <c r="AB41" s="34">
        <v>16055.673899999994</v>
      </c>
      <c r="AC41" s="34">
        <v>12104.39487</v>
      </c>
      <c r="AD41" s="109">
        <v>1825.4</v>
      </c>
      <c r="AE41" s="109">
        <v>109</v>
      </c>
      <c r="AF41" s="109">
        <v>2741.1</v>
      </c>
      <c r="AG41" s="109">
        <v>1933.4</v>
      </c>
      <c r="AH41" s="127">
        <v>600</v>
      </c>
      <c r="AI41" s="127">
        <v>0</v>
      </c>
      <c r="AJ41" s="127">
        <v>0</v>
      </c>
      <c r="AK41" s="127">
        <v>0</v>
      </c>
      <c r="AL41" s="90">
        <v>1519.5996900000007</v>
      </c>
      <c r="AM41" s="90">
        <v>29</v>
      </c>
      <c r="AN41" s="90">
        <v>676.55224</v>
      </c>
      <c r="AO41" s="90">
        <v>649.0913600000001</v>
      </c>
      <c r="AP41" s="94">
        <v>37.54382</v>
      </c>
      <c r="AQ41" s="108">
        <v>0</v>
      </c>
      <c r="AR41" s="34">
        <v>0</v>
      </c>
      <c r="AS41" s="34">
        <v>0</v>
      </c>
      <c r="AT41" s="111">
        <v>34</v>
      </c>
      <c r="AU41" s="111">
        <v>1</v>
      </c>
      <c r="AV41" s="111">
        <v>30</v>
      </c>
      <c r="AW41" s="111">
        <v>15</v>
      </c>
      <c r="AX41" s="50">
        <f t="shared" si="5"/>
        <v>108357.82598000004</v>
      </c>
      <c r="AY41" s="50">
        <f t="shared" si="5"/>
        <v>3515</v>
      </c>
      <c r="AZ41" s="50">
        <f t="shared" si="5"/>
        <v>84464.8919277265</v>
      </c>
      <c r="BA41" s="50">
        <f t="shared" si="5"/>
        <v>64078.139339999965</v>
      </c>
    </row>
    <row r="42" spans="1:53" ht="15">
      <c r="A42" s="63" t="s">
        <v>125</v>
      </c>
      <c r="B42" s="32">
        <v>13720</v>
      </c>
      <c r="C42" s="32">
        <v>285</v>
      </c>
      <c r="D42" s="32">
        <v>7164</v>
      </c>
      <c r="E42" s="32">
        <v>6401</v>
      </c>
      <c r="F42" s="32">
        <v>44346.3</v>
      </c>
      <c r="G42" s="32">
        <v>1422</v>
      </c>
      <c r="H42" s="32">
        <v>33250</v>
      </c>
      <c r="I42" s="32">
        <v>29306</v>
      </c>
      <c r="J42" s="111">
        <v>75939.951</v>
      </c>
      <c r="K42" s="111">
        <v>1563</v>
      </c>
      <c r="L42" s="111">
        <v>49054.109998784494</v>
      </c>
      <c r="M42" s="111">
        <v>38008.19922000006</v>
      </c>
      <c r="N42" s="119">
        <v>5714</v>
      </c>
      <c r="O42" s="94">
        <v>93</v>
      </c>
      <c r="P42" s="94">
        <v>3443</v>
      </c>
      <c r="Q42" s="94">
        <v>2598</v>
      </c>
      <c r="R42" s="136">
        <v>102199.55274000004</v>
      </c>
      <c r="S42" s="108">
        <v>2800</v>
      </c>
      <c r="T42" s="34">
        <v>64995.88653000044</v>
      </c>
      <c r="U42" s="34">
        <v>58990.48734000037</v>
      </c>
      <c r="V42" s="111">
        <v>6663.50382</v>
      </c>
      <c r="W42" s="111">
        <v>124</v>
      </c>
      <c r="X42" s="111">
        <v>4705.98672</v>
      </c>
      <c r="Y42" s="111">
        <v>4210.01796</v>
      </c>
      <c r="Z42" s="34">
        <v>71775.0072799996</v>
      </c>
      <c r="AA42" s="34">
        <v>1779</v>
      </c>
      <c r="AB42" s="34">
        <v>53538.85105999964</v>
      </c>
      <c r="AC42" s="34">
        <v>45910.27014999991</v>
      </c>
      <c r="AD42" s="109">
        <v>4421</v>
      </c>
      <c r="AE42" s="109">
        <v>187</v>
      </c>
      <c r="AF42" s="109">
        <v>5917.7</v>
      </c>
      <c r="AG42" s="109">
        <v>4597.5</v>
      </c>
      <c r="AH42" s="127">
        <v>2215</v>
      </c>
      <c r="AI42" s="127">
        <v>6</v>
      </c>
      <c r="AJ42" s="127">
        <v>195</v>
      </c>
      <c r="AK42" s="127">
        <v>129</v>
      </c>
      <c r="AL42" s="90">
        <v>10907.880759999993</v>
      </c>
      <c r="AM42" s="90">
        <v>326</v>
      </c>
      <c r="AN42" s="90">
        <v>7443.596369999997</v>
      </c>
      <c r="AO42" s="90">
        <v>7629.056949999989</v>
      </c>
      <c r="AP42" s="94">
        <v>15.539909999999999</v>
      </c>
      <c r="AQ42" s="108">
        <v>0</v>
      </c>
      <c r="AR42" s="34">
        <v>0</v>
      </c>
      <c r="AS42" s="34">
        <v>0</v>
      </c>
      <c r="AT42" s="111">
        <v>357</v>
      </c>
      <c r="AU42" s="108">
        <v>4</v>
      </c>
      <c r="AV42" s="108">
        <v>132</v>
      </c>
      <c r="AW42" s="108">
        <v>98</v>
      </c>
      <c r="AX42" s="50">
        <f t="shared" si="5"/>
        <v>338274.7355099996</v>
      </c>
      <c r="AY42" s="50">
        <f t="shared" si="5"/>
        <v>8589</v>
      </c>
      <c r="AZ42" s="50">
        <f t="shared" si="5"/>
        <v>229840.13067878454</v>
      </c>
      <c r="BA42" s="50">
        <f t="shared" si="5"/>
        <v>197877.53162000034</v>
      </c>
    </row>
    <row r="43" spans="1:53" ht="15">
      <c r="A43" s="64" t="s">
        <v>126</v>
      </c>
      <c r="B43" s="115">
        <v>3167</v>
      </c>
      <c r="C43" s="115">
        <v>116</v>
      </c>
      <c r="D43" s="115">
        <v>2122</v>
      </c>
      <c r="E43" s="115">
        <v>1684</v>
      </c>
      <c r="F43" s="115">
        <v>21717.300000000003</v>
      </c>
      <c r="G43" s="115">
        <v>867</v>
      </c>
      <c r="H43" s="115">
        <v>15126.7</v>
      </c>
      <c r="I43" s="115">
        <v>11671.900000000001</v>
      </c>
      <c r="J43" s="118">
        <f>J44+J45</f>
        <v>24035.061999999998</v>
      </c>
      <c r="K43" s="118">
        <f>K44+K45</f>
        <v>1121</v>
      </c>
      <c r="L43" s="118">
        <f>L44+L45</f>
        <v>18180.062130089224</v>
      </c>
      <c r="M43" s="118">
        <f>M44+M45</f>
        <v>14086.310470000004</v>
      </c>
      <c r="N43" s="119">
        <f>SUM(N44:N45)</f>
        <v>9430</v>
      </c>
      <c r="O43" s="111">
        <f>SUM(O44:O45)</f>
        <v>397</v>
      </c>
      <c r="P43" s="111">
        <f>SUM(P44:P45)</f>
        <v>8447</v>
      </c>
      <c r="Q43" s="111">
        <f>SUM(Q44:Q45)</f>
        <v>6013</v>
      </c>
      <c r="R43" s="136">
        <v>40053.86791</v>
      </c>
      <c r="S43" s="108">
        <v>2168</v>
      </c>
      <c r="T43" s="34">
        <v>34657.664650000006</v>
      </c>
      <c r="U43" s="34">
        <v>26777.11976</v>
      </c>
      <c r="V43" s="111">
        <v>433.78066</v>
      </c>
      <c r="W43" s="111">
        <v>21</v>
      </c>
      <c r="X43" s="111">
        <v>812.74</v>
      </c>
      <c r="Y43" s="111">
        <v>686.392</v>
      </c>
      <c r="Z43" s="35">
        <v>36442.63904000001</v>
      </c>
      <c r="AA43" s="35">
        <v>1642</v>
      </c>
      <c r="AB43" s="35">
        <v>26076.855729999996</v>
      </c>
      <c r="AC43" s="35">
        <v>20631.35632</v>
      </c>
      <c r="AD43" s="109">
        <v>10927.7</v>
      </c>
      <c r="AE43" s="109">
        <v>1294</v>
      </c>
      <c r="AF43" s="109">
        <v>16153.3</v>
      </c>
      <c r="AG43" s="109">
        <v>11767.3</v>
      </c>
      <c r="AH43" s="127">
        <v>5600</v>
      </c>
      <c r="AI43" s="127"/>
      <c r="AJ43" s="127"/>
      <c r="AK43" s="127"/>
      <c r="AL43" s="115">
        <v>11794.586389999999</v>
      </c>
      <c r="AM43" s="115">
        <v>670</v>
      </c>
      <c r="AN43" s="115">
        <v>10648.32844</v>
      </c>
      <c r="AO43" s="115">
        <v>9177.07159</v>
      </c>
      <c r="AP43" s="111">
        <v>29.89712</v>
      </c>
      <c r="AQ43" s="106">
        <v>0</v>
      </c>
      <c r="AR43" s="106">
        <v>0</v>
      </c>
      <c r="AS43" s="106">
        <v>0</v>
      </c>
      <c r="AT43" s="111">
        <v>949</v>
      </c>
      <c r="AU43" s="111">
        <v>33</v>
      </c>
      <c r="AV43" s="111">
        <v>635</v>
      </c>
      <c r="AW43" s="111">
        <v>452</v>
      </c>
      <c r="AX43" s="55">
        <f t="shared" si="5"/>
        <v>164580.83312000005</v>
      </c>
      <c r="AY43" s="55">
        <f t="shared" si="5"/>
        <v>8329</v>
      </c>
      <c r="AZ43" s="55">
        <f t="shared" si="5"/>
        <v>132859.65095008924</v>
      </c>
      <c r="BA43" s="55">
        <f t="shared" si="5"/>
        <v>102946.45014</v>
      </c>
    </row>
    <row r="44" spans="1:53" ht="15">
      <c r="A44" s="63" t="s">
        <v>127</v>
      </c>
      <c r="B44" s="32">
        <v>856</v>
      </c>
      <c r="C44" s="32">
        <v>34</v>
      </c>
      <c r="D44" s="32">
        <v>613</v>
      </c>
      <c r="E44" s="32">
        <v>460</v>
      </c>
      <c r="F44" s="32">
        <v>8497.6</v>
      </c>
      <c r="G44" s="32">
        <v>360</v>
      </c>
      <c r="H44" s="32">
        <v>5687.2</v>
      </c>
      <c r="I44" s="32">
        <v>4150.8</v>
      </c>
      <c r="J44" s="111">
        <v>11547.615</v>
      </c>
      <c r="K44" s="108">
        <v>718</v>
      </c>
      <c r="L44" s="111">
        <v>9417.982445360803</v>
      </c>
      <c r="M44" s="108">
        <v>7297.259150000003</v>
      </c>
      <c r="N44" s="119">
        <v>1610</v>
      </c>
      <c r="O44" s="111">
        <v>85</v>
      </c>
      <c r="P44" s="111">
        <v>1398</v>
      </c>
      <c r="Q44" s="111">
        <v>1003</v>
      </c>
      <c r="R44" s="136">
        <v>20546.637600000002</v>
      </c>
      <c r="S44" s="108">
        <v>1413</v>
      </c>
      <c r="T44" s="34">
        <v>18333.28739000002</v>
      </c>
      <c r="U44" s="34">
        <v>13817.030349999995</v>
      </c>
      <c r="V44" s="111">
        <v>0</v>
      </c>
      <c r="W44" s="111">
        <v>0</v>
      </c>
      <c r="X44" s="111">
        <v>0</v>
      </c>
      <c r="Y44" s="111">
        <v>0</v>
      </c>
      <c r="Z44" s="34">
        <v>16082.26800999998</v>
      </c>
      <c r="AA44" s="34">
        <v>872</v>
      </c>
      <c r="AB44" s="34">
        <v>12485.49011</v>
      </c>
      <c r="AC44" s="34">
        <v>9774.90173</v>
      </c>
      <c r="AD44" s="109">
        <v>4634</v>
      </c>
      <c r="AE44" s="109">
        <v>731</v>
      </c>
      <c r="AF44" s="109">
        <v>6734.5</v>
      </c>
      <c r="AG44" s="109">
        <v>4960.4</v>
      </c>
      <c r="AH44" s="127">
        <v>3352</v>
      </c>
      <c r="AI44" s="127">
        <v>0</v>
      </c>
      <c r="AJ44" s="127">
        <v>0</v>
      </c>
      <c r="AK44" s="127">
        <v>0</v>
      </c>
      <c r="AL44" s="90">
        <v>2910.573989999999</v>
      </c>
      <c r="AM44" s="90">
        <v>189</v>
      </c>
      <c r="AN44" s="90">
        <v>2450.51467</v>
      </c>
      <c r="AO44" s="90">
        <v>1966.25983</v>
      </c>
      <c r="AP44" s="88">
        <v>13.1856</v>
      </c>
      <c r="AQ44" s="108">
        <v>0</v>
      </c>
      <c r="AR44" s="34">
        <v>0</v>
      </c>
      <c r="AS44" s="34">
        <v>0</v>
      </c>
      <c r="AT44" s="111">
        <v>148</v>
      </c>
      <c r="AU44" s="111">
        <v>8</v>
      </c>
      <c r="AV44" s="111">
        <v>108</v>
      </c>
      <c r="AW44" s="111">
        <v>82</v>
      </c>
      <c r="AX44" s="50">
        <f t="shared" si="5"/>
        <v>70197.88019999999</v>
      </c>
      <c r="AY44" s="50">
        <f t="shared" si="5"/>
        <v>4410</v>
      </c>
      <c r="AZ44" s="50">
        <f t="shared" si="5"/>
        <v>57227.97461536082</v>
      </c>
      <c r="BA44" s="50">
        <f t="shared" si="5"/>
        <v>43511.651060000004</v>
      </c>
    </row>
    <row r="45" spans="1:53" ht="15">
      <c r="A45" s="63" t="s">
        <v>128</v>
      </c>
      <c r="B45" s="32">
        <v>2311</v>
      </c>
      <c r="C45" s="32">
        <v>82</v>
      </c>
      <c r="D45" s="32">
        <v>1509</v>
      </c>
      <c r="E45" s="32">
        <v>1224</v>
      </c>
      <c r="F45" s="32">
        <v>13219.7</v>
      </c>
      <c r="G45" s="32">
        <v>507</v>
      </c>
      <c r="H45" s="32">
        <v>9439.5</v>
      </c>
      <c r="I45" s="32">
        <v>7521.1</v>
      </c>
      <c r="J45" s="111">
        <v>12487.447</v>
      </c>
      <c r="K45" s="108">
        <v>403</v>
      </c>
      <c r="L45" s="108">
        <v>8762.079684728422</v>
      </c>
      <c r="M45" s="108">
        <v>6789.051320000001</v>
      </c>
      <c r="N45" s="119">
        <v>7820</v>
      </c>
      <c r="O45" s="111">
        <v>312</v>
      </c>
      <c r="P45" s="111">
        <v>7049</v>
      </c>
      <c r="Q45" s="111">
        <v>5010</v>
      </c>
      <c r="R45" s="136">
        <v>19507.230310000003</v>
      </c>
      <c r="S45" s="108">
        <v>755</v>
      </c>
      <c r="T45" s="34">
        <v>16324.37725999999</v>
      </c>
      <c r="U45" s="34">
        <v>12960.089410000006</v>
      </c>
      <c r="V45" s="111">
        <v>433.78066</v>
      </c>
      <c r="W45" s="111">
        <v>21</v>
      </c>
      <c r="X45" s="111">
        <v>812.74</v>
      </c>
      <c r="Y45" s="111">
        <v>686.392</v>
      </c>
      <c r="Z45" s="34">
        <v>20360.371030000028</v>
      </c>
      <c r="AA45" s="34">
        <v>770</v>
      </c>
      <c r="AB45" s="34">
        <v>13591.365619999997</v>
      </c>
      <c r="AC45" s="34">
        <v>10856.454590000001</v>
      </c>
      <c r="AD45" s="109">
        <v>6293.7</v>
      </c>
      <c r="AE45" s="109">
        <v>563</v>
      </c>
      <c r="AF45" s="109">
        <v>9418.8</v>
      </c>
      <c r="AG45" s="109">
        <v>6806.9</v>
      </c>
      <c r="AH45" s="127">
        <v>2248</v>
      </c>
      <c r="AI45" s="127">
        <v>0</v>
      </c>
      <c r="AJ45" s="127">
        <v>0</v>
      </c>
      <c r="AK45" s="127">
        <v>0</v>
      </c>
      <c r="AL45" s="90">
        <v>8884.0124</v>
      </c>
      <c r="AM45" s="90">
        <v>481</v>
      </c>
      <c r="AN45" s="90">
        <v>8197.813769999999</v>
      </c>
      <c r="AO45" s="90">
        <v>7210.81176</v>
      </c>
      <c r="AP45" s="88">
        <v>16.71152</v>
      </c>
      <c r="AQ45" s="108">
        <v>0</v>
      </c>
      <c r="AR45" s="34">
        <v>0</v>
      </c>
      <c r="AS45" s="34">
        <v>0</v>
      </c>
      <c r="AT45" s="111">
        <v>801</v>
      </c>
      <c r="AU45" s="108">
        <v>25</v>
      </c>
      <c r="AV45" s="108">
        <v>527</v>
      </c>
      <c r="AW45" s="108">
        <v>370</v>
      </c>
      <c r="AX45" s="50">
        <f t="shared" si="5"/>
        <v>94382.95292000003</v>
      </c>
      <c r="AY45" s="50">
        <f t="shared" si="5"/>
        <v>3919</v>
      </c>
      <c r="AZ45" s="50">
        <f t="shared" si="5"/>
        <v>75631.6763347284</v>
      </c>
      <c r="BA45" s="50">
        <f t="shared" si="5"/>
        <v>59434.799080000004</v>
      </c>
    </row>
    <row r="46" spans="1:53" ht="15">
      <c r="A46" s="68" t="s">
        <v>129</v>
      </c>
      <c r="B46" s="37">
        <v>1500</v>
      </c>
      <c r="C46" s="37">
        <v>28</v>
      </c>
      <c r="D46" s="37">
        <v>667</v>
      </c>
      <c r="E46" s="37">
        <v>562</v>
      </c>
      <c r="F46" s="37">
        <v>8881.5</v>
      </c>
      <c r="G46" s="37">
        <v>239</v>
      </c>
      <c r="H46" s="37">
        <v>6164.1</v>
      </c>
      <c r="I46" s="37">
        <v>5110.2</v>
      </c>
      <c r="J46" s="111">
        <v>0</v>
      </c>
      <c r="K46" s="108">
        <v>0</v>
      </c>
      <c r="L46" s="108">
        <v>0</v>
      </c>
      <c r="M46" s="108">
        <v>0</v>
      </c>
      <c r="N46" s="119">
        <v>1192</v>
      </c>
      <c r="O46" s="111">
        <v>60</v>
      </c>
      <c r="P46" s="111">
        <v>1346</v>
      </c>
      <c r="Q46" s="111">
        <v>1001</v>
      </c>
      <c r="R46" s="136">
        <v>15791.773669999997</v>
      </c>
      <c r="S46" s="108">
        <v>565</v>
      </c>
      <c r="T46" s="34">
        <v>13091.438920000017</v>
      </c>
      <c r="U46" s="34">
        <v>11332.73448000002</v>
      </c>
      <c r="V46" s="111">
        <v>0</v>
      </c>
      <c r="W46" s="111">
        <v>0</v>
      </c>
      <c r="X46" s="111">
        <v>0</v>
      </c>
      <c r="Y46" s="111">
        <v>0</v>
      </c>
      <c r="Z46" s="115"/>
      <c r="AA46" s="115"/>
      <c r="AB46" s="35"/>
      <c r="AC46" s="35"/>
      <c r="AD46" s="109">
        <v>990.2</v>
      </c>
      <c r="AE46" s="109">
        <v>81</v>
      </c>
      <c r="AF46" s="109">
        <v>1468.9</v>
      </c>
      <c r="AG46" s="109">
        <v>1157.5</v>
      </c>
      <c r="AH46" s="127">
        <v>0</v>
      </c>
      <c r="AI46" s="127">
        <v>0</v>
      </c>
      <c r="AJ46" s="127">
        <v>0</v>
      </c>
      <c r="AK46" s="127">
        <v>0</v>
      </c>
      <c r="AL46" s="95">
        <v>1453.1489300000003</v>
      </c>
      <c r="AM46" s="95">
        <v>54</v>
      </c>
      <c r="AN46" s="95">
        <v>786.1473799999999</v>
      </c>
      <c r="AO46" s="95">
        <v>718.2824299999999</v>
      </c>
      <c r="AP46" s="88">
        <v>0.23981</v>
      </c>
      <c r="AQ46" s="108">
        <v>0</v>
      </c>
      <c r="AR46" s="34">
        <v>0</v>
      </c>
      <c r="AS46" s="34">
        <v>0</v>
      </c>
      <c r="AT46" s="111">
        <v>0</v>
      </c>
      <c r="AU46" s="108">
        <v>0</v>
      </c>
      <c r="AV46" s="108">
        <v>0</v>
      </c>
      <c r="AW46" s="108">
        <v>0</v>
      </c>
      <c r="AX46" s="55">
        <f t="shared" si="5"/>
        <v>29808.862409999994</v>
      </c>
      <c r="AY46" s="55">
        <f t="shared" si="5"/>
        <v>1027</v>
      </c>
      <c r="AZ46" s="55">
        <f t="shared" si="5"/>
        <v>23523.586300000017</v>
      </c>
      <c r="BA46" s="55">
        <f t="shared" si="5"/>
        <v>19881.716910000017</v>
      </c>
    </row>
    <row r="47" spans="1:53" ht="15">
      <c r="A47" s="64" t="s">
        <v>130</v>
      </c>
      <c r="B47" s="115">
        <v>1733</v>
      </c>
      <c r="C47" s="115">
        <v>0</v>
      </c>
      <c r="D47" s="115">
        <v>0</v>
      </c>
      <c r="E47" s="115">
        <v>0</v>
      </c>
      <c r="F47" s="115">
        <v>1979.2</v>
      </c>
      <c r="G47" s="115">
        <v>0</v>
      </c>
      <c r="H47" s="115">
        <v>0</v>
      </c>
      <c r="I47" s="115">
        <v>0</v>
      </c>
      <c r="J47" s="118">
        <f aca="true" t="shared" si="7" ref="J47:Q47">SUM(J48:J50)</f>
        <v>0</v>
      </c>
      <c r="K47" s="118">
        <f t="shared" si="7"/>
        <v>0</v>
      </c>
      <c r="L47" s="118">
        <f t="shared" si="7"/>
        <v>0</v>
      </c>
      <c r="M47" s="118">
        <f t="shared" si="7"/>
        <v>0</v>
      </c>
      <c r="N47" s="119">
        <f t="shared" si="7"/>
        <v>51</v>
      </c>
      <c r="O47" s="111">
        <f t="shared" si="7"/>
        <v>2</v>
      </c>
      <c r="P47" s="111">
        <f t="shared" si="7"/>
        <v>58</v>
      </c>
      <c r="Q47" s="111">
        <f t="shared" si="7"/>
        <v>35</v>
      </c>
      <c r="R47" s="136">
        <v>9505.602470000002</v>
      </c>
      <c r="S47" s="108">
        <v>0</v>
      </c>
      <c r="T47" s="108">
        <v>0</v>
      </c>
      <c r="U47" s="108">
        <v>0</v>
      </c>
      <c r="V47" s="118">
        <v>0</v>
      </c>
      <c r="W47" s="118">
        <v>0</v>
      </c>
      <c r="X47" s="118">
        <v>0</v>
      </c>
      <c r="Y47" s="118">
        <v>0</v>
      </c>
      <c r="Z47" s="115">
        <v>47.388000000000005</v>
      </c>
      <c r="AA47" s="115">
        <v>0</v>
      </c>
      <c r="AB47" s="115">
        <v>0</v>
      </c>
      <c r="AC47" s="115">
        <v>0</v>
      </c>
      <c r="AD47" s="108">
        <v>7.9</v>
      </c>
      <c r="AE47" s="108">
        <v>1</v>
      </c>
      <c r="AF47" s="108">
        <v>17.5</v>
      </c>
      <c r="AG47" s="108">
        <v>13.1</v>
      </c>
      <c r="AH47" s="124">
        <v>625</v>
      </c>
      <c r="AI47" s="124">
        <v>0</v>
      </c>
      <c r="AJ47" s="124">
        <v>0</v>
      </c>
      <c r="AK47" s="124">
        <v>0</v>
      </c>
      <c r="AL47" s="95">
        <v>2318.143640000003</v>
      </c>
      <c r="AM47" s="95">
        <v>5</v>
      </c>
      <c r="AN47" s="95">
        <v>117.10979</v>
      </c>
      <c r="AO47" s="95">
        <v>123.74371</v>
      </c>
      <c r="AP47" s="106">
        <v>0</v>
      </c>
      <c r="AQ47" s="106">
        <v>0</v>
      </c>
      <c r="AR47" s="106">
        <v>0</v>
      </c>
      <c r="AS47" s="106">
        <v>0</v>
      </c>
      <c r="AT47" s="111">
        <v>0</v>
      </c>
      <c r="AU47" s="111">
        <v>0</v>
      </c>
      <c r="AV47" s="111">
        <v>0</v>
      </c>
      <c r="AW47" s="111">
        <v>0</v>
      </c>
      <c r="AX47" s="55">
        <f t="shared" si="5"/>
        <v>16267.234110000005</v>
      </c>
      <c r="AY47" s="55">
        <f t="shared" si="5"/>
        <v>8</v>
      </c>
      <c r="AZ47" s="55">
        <f t="shared" si="5"/>
        <v>192.60979</v>
      </c>
      <c r="BA47" s="55">
        <f t="shared" si="5"/>
        <v>171.84371</v>
      </c>
    </row>
    <row r="48" spans="1:53" ht="15">
      <c r="A48" s="63" t="s">
        <v>131</v>
      </c>
      <c r="B48" s="32">
        <v>1568</v>
      </c>
      <c r="C48" s="32">
        <v>0</v>
      </c>
      <c r="D48" s="32">
        <v>0</v>
      </c>
      <c r="E48" s="32">
        <v>0</v>
      </c>
      <c r="F48" s="32"/>
      <c r="G48" s="32"/>
      <c r="H48" s="32"/>
      <c r="I48" s="32"/>
      <c r="J48" s="32"/>
      <c r="K48" s="32"/>
      <c r="L48" s="32"/>
      <c r="M48" s="32"/>
      <c r="N48" s="119">
        <v>51</v>
      </c>
      <c r="O48" s="108">
        <v>2</v>
      </c>
      <c r="P48" s="108">
        <v>58</v>
      </c>
      <c r="Q48" s="108">
        <v>35</v>
      </c>
      <c r="R48" s="136">
        <v>220.1676</v>
      </c>
      <c r="S48" s="108">
        <v>0</v>
      </c>
      <c r="T48" s="108">
        <v>0</v>
      </c>
      <c r="U48" s="108">
        <v>0</v>
      </c>
      <c r="V48" s="111">
        <v>0</v>
      </c>
      <c r="W48" s="111">
        <v>0</v>
      </c>
      <c r="X48" s="111">
        <v>0</v>
      </c>
      <c r="Y48" s="111">
        <v>0</v>
      </c>
      <c r="Z48" s="108">
        <v>28.92605</v>
      </c>
      <c r="AA48" s="108">
        <v>0</v>
      </c>
      <c r="AB48" s="108">
        <v>0</v>
      </c>
      <c r="AC48" s="108">
        <v>0</v>
      </c>
      <c r="AD48" s="109">
        <v>7.9</v>
      </c>
      <c r="AE48" s="109">
        <v>1</v>
      </c>
      <c r="AF48" s="109">
        <v>17.5</v>
      </c>
      <c r="AG48" s="109">
        <v>13.1</v>
      </c>
      <c r="AH48" s="127">
        <v>0</v>
      </c>
      <c r="AI48" s="127">
        <v>0</v>
      </c>
      <c r="AJ48" s="127">
        <v>0</v>
      </c>
      <c r="AK48" s="127">
        <v>0</v>
      </c>
      <c r="AL48" s="108">
        <v>92.67809</v>
      </c>
      <c r="AM48" s="108">
        <v>0</v>
      </c>
      <c r="AN48" s="108">
        <v>0</v>
      </c>
      <c r="AO48" s="108">
        <v>0</v>
      </c>
      <c r="AP48" s="88">
        <v>0</v>
      </c>
      <c r="AQ48" s="108">
        <v>0</v>
      </c>
      <c r="AR48" s="108">
        <v>0</v>
      </c>
      <c r="AS48" s="108">
        <v>0</v>
      </c>
      <c r="AT48" s="111">
        <v>0</v>
      </c>
      <c r="AU48" s="111">
        <v>0</v>
      </c>
      <c r="AV48" s="111">
        <v>0</v>
      </c>
      <c r="AW48" s="111">
        <v>0</v>
      </c>
      <c r="AX48" s="50">
        <f t="shared" si="5"/>
        <v>1968.6717400000002</v>
      </c>
      <c r="AY48" s="50">
        <f t="shared" si="5"/>
        <v>3</v>
      </c>
      <c r="AZ48" s="50">
        <f t="shared" si="5"/>
        <v>75.5</v>
      </c>
      <c r="BA48" s="50">
        <f t="shared" si="5"/>
        <v>48.1</v>
      </c>
    </row>
    <row r="49" spans="1:53" ht="15">
      <c r="A49" s="63" t="s">
        <v>132</v>
      </c>
      <c r="B49" s="32">
        <v>0</v>
      </c>
      <c r="C49" s="32">
        <v>0</v>
      </c>
      <c r="D49" s="32">
        <v>0</v>
      </c>
      <c r="E49" s="32">
        <v>0</v>
      </c>
      <c r="F49" s="32"/>
      <c r="G49" s="32"/>
      <c r="H49" s="32"/>
      <c r="I49" s="32"/>
      <c r="J49" s="32"/>
      <c r="K49" s="32"/>
      <c r="L49" s="32"/>
      <c r="M49" s="32"/>
      <c r="N49" s="119"/>
      <c r="O49" s="108"/>
      <c r="P49" s="108"/>
      <c r="Q49" s="108"/>
      <c r="R49" s="136">
        <v>0</v>
      </c>
      <c r="S49" s="108">
        <v>0</v>
      </c>
      <c r="T49" s="108">
        <v>0</v>
      </c>
      <c r="U49" s="108">
        <v>0</v>
      </c>
      <c r="V49" s="111">
        <v>0</v>
      </c>
      <c r="W49" s="111">
        <v>0</v>
      </c>
      <c r="X49" s="111">
        <v>0</v>
      </c>
      <c r="Y49" s="111">
        <v>0</v>
      </c>
      <c r="Z49" s="108">
        <v>0</v>
      </c>
      <c r="AA49" s="108"/>
      <c r="AB49" s="108"/>
      <c r="AC49" s="108"/>
      <c r="AD49" s="109"/>
      <c r="AE49" s="109"/>
      <c r="AF49" s="109"/>
      <c r="AG49" s="109"/>
      <c r="AH49" s="127">
        <v>625</v>
      </c>
      <c r="AI49" s="127">
        <v>0</v>
      </c>
      <c r="AJ49" s="127">
        <v>0</v>
      </c>
      <c r="AK49" s="127">
        <v>0</v>
      </c>
      <c r="AL49" s="108">
        <v>617.29875</v>
      </c>
      <c r="AM49" s="108">
        <v>2</v>
      </c>
      <c r="AN49" s="108">
        <v>78.20979</v>
      </c>
      <c r="AO49" s="108">
        <v>94.63383</v>
      </c>
      <c r="AP49" s="88">
        <v>0</v>
      </c>
      <c r="AQ49" s="108">
        <v>0</v>
      </c>
      <c r="AR49" s="108">
        <v>0</v>
      </c>
      <c r="AS49" s="108">
        <v>0</v>
      </c>
      <c r="AT49" s="111">
        <v>0</v>
      </c>
      <c r="AU49" s="111">
        <v>0</v>
      </c>
      <c r="AV49" s="111">
        <v>0</v>
      </c>
      <c r="AW49" s="111">
        <v>0</v>
      </c>
      <c r="AX49" s="50">
        <f t="shared" si="5"/>
        <v>1242.29875</v>
      </c>
      <c r="AY49" s="50">
        <f t="shared" si="5"/>
        <v>2</v>
      </c>
      <c r="AZ49" s="50">
        <f t="shared" si="5"/>
        <v>78.20979</v>
      </c>
      <c r="BA49" s="50">
        <f t="shared" si="5"/>
        <v>94.63383</v>
      </c>
    </row>
    <row r="50" spans="1:53" ht="15">
      <c r="A50" s="63" t="s">
        <v>133</v>
      </c>
      <c r="B50" s="32">
        <v>165</v>
      </c>
      <c r="C50" s="32">
        <v>0</v>
      </c>
      <c r="D50" s="32">
        <v>0</v>
      </c>
      <c r="E50" s="32">
        <v>0</v>
      </c>
      <c r="F50" s="32">
        <v>1979.2</v>
      </c>
      <c r="G50" s="32"/>
      <c r="H50" s="32"/>
      <c r="I50" s="32"/>
      <c r="J50" s="32"/>
      <c r="K50" s="32"/>
      <c r="L50" s="32"/>
      <c r="M50" s="32"/>
      <c r="N50" s="119"/>
      <c r="O50" s="108"/>
      <c r="P50" s="108"/>
      <c r="Q50" s="108"/>
      <c r="R50" s="136">
        <v>9285.434870000001</v>
      </c>
      <c r="S50" s="108">
        <v>0</v>
      </c>
      <c r="T50" s="108">
        <v>0</v>
      </c>
      <c r="U50" s="108">
        <v>0</v>
      </c>
      <c r="V50" s="111">
        <v>0</v>
      </c>
      <c r="W50" s="111">
        <v>0</v>
      </c>
      <c r="X50" s="111">
        <v>0</v>
      </c>
      <c r="Y50" s="111">
        <v>0</v>
      </c>
      <c r="Z50" s="108">
        <v>18.46195</v>
      </c>
      <c r="AA50" s="108"/>
      <c r="AB50" s="108"/>
      <c r="AC50" s="108"/>
      <c r="AD50" s="109"/>
      <c r="AE50" s="109"/>
      <c r="AF50" s="109"/>
      <c r="AG50" s="109"/>
      <c r="AH50" s="127">
        <v>0</v>
      </c>
      <c r="AI50" s="127">
        <v>0</v>
      </c>
      <c r="AJ50" s="127">
        <v>0</v>
      </c>
      <c r="AK50" s="127">
        <v>0</v>
      </c>
      <c r="AL50" s="108">
        <v>1608.1668000000027</v>
      </c>
      <c r="AM50" s="108">
        <v>3</v>
      </c>
      <c r="AN50" s="108">
        <v>38.9</v>
      </c>
      <c r="AO50" s="108">
        <v>29.109879999999997</v>
      </c>
      <c r="AP50" s="88">
        <v>0</v>
      </c>
      <c r="AQ50" s="108">
        <v>0</v>
      </c>
      <c r="AR50" s="108">
        <v>0</v>
      </c>
      <c r="AS50" s="108">
        <v>0</v>
      </c>
      <c r="AT50" s="111">
        <v>0</v>
      </c>
      <c r="AU50" s="111">
        <v>0</v>
      </c>
      <c r="AV50" s="111">
        <v>0</v>
      </c>
      <c r="AW50" s="111">
        <v>0</v>
      </c>
      <c r="AX50" s="50">
        <f t="shared" si="5"/>
        <v>13056.263620000005</v>
      </c>
      <c r="AY50" s="50">
        <f t="shared" si="5"/>
        <v>3</v>
      </c>
      <c r="AZ50" s="50">
        <f t="shared" si="5"/>
        <v>38.9</v>
      </c>
      <c r="BA50" s="50">
        <f t="shared" si="5"/>
        <v>29.109879999999997</v>
      </c>
    </row>
    <row r="51" spans="1:53" ht="15">
      <c r="A51" s="64" t="s">
        <v>134</v>
      </c>
      <c r="B51" s="37">
        <v>3</v>
      </c>
      <c r="C51" s="37">
        <v>0</v>
      </c>
      <c r="D51" s="37">
        <v>0</v>
      </c>
      <c r="E51" s="37">
        <v>0</v>
      </c>
      <c r="F51" s="37">
        <v>41.6</v>
      </c>
      <c r="G51" s="37">
        <v>0</v>
      </c>
      <c r="H51" s="37"/>
      <c r="I51" s="37"/>
      <c r="J51" s="115">
        <v>15195.958860000024</v>
      </c>
      <c r="K51" s="115">
        <v>207</v>
      </c>
      <c r="L51" s="115">
        <v>11833.332431200004</v>
      </c>
      <c r="M51" s="115">
        <v>9814.069380000004</v>
      </c>
      <c r="N51" s="119">
        <v>30</v>
      </c>
      <c r="O51" s="108">
        <v>0</v>
      </c>
      <c r="P51" s="108">
        <v>0</v>
      </c>
      <c r="Q51" s="108">
        <v>0</v>
      </c>
      <c r="R51" s="136">
        <v>4868.529030000001</v>
      </c>
      <c r="S51" s="108">
        <v>177</v>
      </c>
      <c r="T51" s="34">
        <v>4839.465379999995</v>
      </c>
      <c r="U51" s="34">
        <v>3634.5009600000058</v>
      </c>
      <c r="V51" s="118">
        <v>5333</v>
      </c>
      <c r="W51" s="118">
        <v>102</v>
      </c>
      <c r="X51" s="118">
        <v>3993</v>
      </c>
      <c r="Y51" s="118">
        <v>2736</v>
      </c>
      <c r="Z51" s="115">
        <v>1165.9569799999997</v>
      </c>
      <c r="AA51" s="115">
        <v>1</v>
      </c>
      <c r="AB51" s="35">
        <v>59.97577</v>
      </c>
      <c r="AC51" s="35">
        <v>41.98303</v>
      </c>
      <c r="AD51" s="109">
        <v>1855.1</v>
      </c>
      <c r="AE51" s="109">
        <v>41</v>
      </c>
      <c r="AF51" s="109">
        <v>2350.4</v>
      </c>
      <c r="AG51" s="109">
        <v>1689.3</v>
      </c>
      <c r="AH51" s="127">
        <v>2041</v>
      </c>
      <c r="AI51" s="127">
        <v>0</v>
      </c>
      <c r="AJ51" s="127">
        <v>0</v>
      </c>
      <c r="AK51" s="127">
        <v>0</v>
      </c>
      <c r="AL51" s="95">
        <v>4385.611269999999</v>
      </c>
      <c r="AM51" s="95">
        <v>19</v>
      </c>
      <c r="AN51" s="95">
        <v>1037.6453099999999</v>
      </c>
      <c r="AO51" s="95">
        <v>925.34491</v>
      </c>
      <c r="AP51" s="106">
        <v>37582.21774</v>
      </c>
      <c r="AQ51" s="108">
        <v>118095</v>
      </c>
      <c r="AR51" s="34">
        <v>53366.98227</v>
      </c>
      <c r="AS51" s="34">
        <v>53345.42886</v>
      </c>
      <c r="AT51" s="111">
        <v>41</v>
      </c>
      <c r="AU51" s="111">
        <v>0</v>
      </c>
      <c r="AV51" s="111">
        <v>0</v>
      </c>
      <c r="AW51" s="111">
        <v>0</v>
      </c>
      <c r="AX51" s="55">
        <f t="shared" si="5"/>
        <v>72542.97388000002</v>
      </c>
      <c r="AY51" s="55">
        <f t="shared" si="5"/>
        <v>118642</v>
      </c>
      <c r="AZ51" s="55">
        <f t="shared" si="5"/>
        <v>77480.8011612</v>
      </c>
      <c r="BA51" s="55">
        <f t="shared" si="5"/>
        <v>72186.62714000001</v>
      </c>
    </row>
    <row r="52" spans="1:53" ht="15">
      <c r="A52" s="64" t="s">
        <v>98</v>
      </c>
      <c r="B52" s="128">
        <v>146731</v>
      </c>
      <c r="C52" s="128">
        <v>2142</v>
      </c>
      <c r="D52" s="128">
        <v>146758</v>
      </c>
      <c r="E52" s="128">
        <v>126363</v>
      </c>
      <c r="F52" s="128">
        <v>163872.1</v>
      </c>
      <c r="G52" s="128">
        <v>3927</v>
      </c>
      <c r="H52" s="128">
        <v>115453</v>
      </c>
      <c r="I52" s="128">
        <v>93289.4</v>
      </c>
      <c r="J52" s="101">
        <v>440428.17827000027</v>
      </c>
      <c r="K52" s="101">
        <v>8631</v>
      </c>
      <c r="L52" s="101">
        <v>329915.9937766001</v>
      </c>
      <c r="M52" s="101">
        <v>268669.82227000006</v>
      </c>
      <c r="N52" s="120">
        <f>SUM(N21+N30+N31+N39+N47+N51)</f>
        <v>48639</v>
      </c>
      <c r="O52" s="118">
        <f>SUM(O21+O31+O30+O39+O47+O51)</f>
        <v>1366</v>
      </c>
      <c r="P52" s="118">
        <f>SUM(P21+P31+P30+P39+P47+P51)</f>
        <v>48784</v>
      </c>
      <c r="Q52" s="118">
        <f>SUM(Q21+Q30+Q31+Q39+Q47+Q51)</f>
        <v>36094</v>
      </c>
      <c r="R52" s="137">
        <v>417038.3721099998</v>
      </c>
      <c r="S52" s="108">
        <v>9417</v>
      </c>
      <c r="T52" s="34">
        <v>351706.0165000014</v>
      </c>
      <c r="U52" s="34">
        <v>289794.7296099999</v>
      </c>
      <c r="V52" s="113">
        <v>168200.35186000037</v>
      </c>
      <c r="W52" s="113">
        <v>2233</v>
      </c>
      <c r="X52" s="113">
        <v>144417.68505</v>
      </c>
      <c r="Y52" s="113">
        <v>124050.4205</v>
      </c>
      <c r="Z52" s="101">
        <v>227186.0729400004</v>
      </c>
      <c r="AA52" s="108">
        <v>5010</v>
      </c>
      <c r="AB52" s="34">
        <v>194111.44022999957</v>
      </c>
      <c r="AC52" s="34">
        <v>155493.60861999996</v>
      </c>
      <c r="AD52" s="101">
        <v>29402.1</v>
      </c>
      <c r="AE52" s="101">
        <v>2234</v>
      </c>
      <c r="AF52" s="101">
        <v>43122.7</v>
      </c>
      <c r="AG52" s="101">
        <v>31188.3</v>
      </c>
      <c r="AH52" s="129">
        <v>14294</v>
      </c>
      <c r="AI52" s="129">
        <v>0</v>
      </c>
      <c r="AJ52" s="129">
        <v>0</v>
      </c>
      <c r="AK52" s="129">
        <v>0</v>
      </c>
      <c r="AL52" s="95">
        <v>101610.13431000004</v>
      </c>
      <c r="AM52" s="95">
        <v>2143</v>
      </c>
      <c r="AN52" s="95">
        <v>74282.21700999996</v>
      </c>
      <c r="AO52" s="95">
        <v>70227.10848999997</v>
      </c>
      <c r="AP52" s="113">
        <v>38662.18827</v>
      </c>
      <c r="AQ52" s="113">
        <v>118158</v>
      </c>
      <c r="AR52" s="113">
        <v>53408.33447</v>
      </c>
      <c r="AS52" s="113">
        <v>53381.89313</v>
      </c>
      <c r="AT52" s="118">
        <v>6200</v>
      </c>
      <c r="AU52" s="118">
        <v>135</v>
      </c>
      <c r="AV52" s="118">
        <v>3793</v>
      </c>
      <c r="AW52" s="118">
        <v>2734</v>
      </c>
      <c r="AX52" s="55">
        <f t="shared" si="5"/>
        <v>1802263.4977600009</v>
      </c>
      <c r="AY52" s="55">
        <f t="shared" si="5"/>
        <v>155396</v>
      </c>
      <c r="AZ52" s="55">
        <f t="shared" si="5"/>
        <v>1505752.387036601</v>
      </c>
      <c r="BA52" s="55">
        <f t="shared" si="5"/>
        <v>1251286.28262</v>
      </c>
    </row>
    <row r="53" spans="1:53" ht="15">
      <c r="A53" s="62" t="s">
        <v>135</v>
      </c>
      <c r="B53" s="51"/>
      <c r="C53" s="51"/>
      <c r="D53" s="51"/>
      <c r="E53" s="51"/>
      <c r="F53" s="51"/>
      <c r="G53" s="51"/>
      <c r="H53" s="51"/>
      <c r="I53" s="51"/>
      <c r="J53" s="51"/>
      <c r="K53" s="51"/>
      <c r="L53" s="51"/>
      <c r="M53" s="51"/>
      <c r="N53" s="51"/>
      <c r="O53" s="51"/>
      <c r="P53" s="51"/>
      <c r="Q53" s="51"/>
      <c r="R53" s="51"/>
      <c r="S53" s="51"/>
      <c r="T53" s="51"/>
      <c r="U53" s="51"/>
      <c r="V53" s="51"/>
      <c r="W53" s="51"/>
      <c r="X53" s="51"/>
      <c r="Y53" s="51"/>
      <c r="Z53" s="117"/>
      <c r="AA53" s="117"/>
      <c r="AB53" s="117"/>
      <c r="AC53" s="117"/>
      <c r="AD53" s="117"/>
      <c r="AE53" s="117"/>
      <c r="AF53" s="117"/>
      <c r="AG53" s="117"/>
      <c r="AH53" s="140"/>
      <c r="AI53" s="51"/>
      <c r="AJ53" s="51"/>
      <c r="AK53" s="51"/>
      <c r="AL53" s="51"/>
      <c r="AM53" s="51"/>
      <c r="AN53" s="51"/>
      <c r="AO53" s="51"/>
      <c r="AP53" s="51"/>
      <c r="AQ53" s="51"/>
      <c r="AR53" s="51"/>
      <c r="AS53" s="51"/>
      <c r="AT53" s="104"/>
      <c r="AU53" s="105"/>
      <c r="AV53" s="105"/>
      <c r="AW53" s="105"/>
      <c r="AX53" s="30"/>
      <c r="AY53" s="30"/>
      <c r="AZ53" s="30"/>
      <c r="BA53" s="30"/>
    </row>
    <row r="54" spans="1:53" ht="15">
      <c r="A54" s="63" t="s">
        <v>136</v>
      </c>
      <c r="B54" s="115">
        <v>144083.1875800001</v>
      </c>
      <c r="C54" s="115">
        <v>2079</v>
      </c>
      <c r="D54" s="115">
        <v>145358</v>
      </c>
      <c r="E54" s="115">
        <v>125258</v>
      </c>
      <c r="F54" s="37">
        <v>135774.7</v>
      </c>
      <c r="G54" s="37">
        <v>3011</v>
      </c>
      <c r="H54" s="37">
        <v>96489.70000000001</v>
      </c>
      <c r="I54" s="37">
        <v>78866.4</v>
      </c>
      <c r="J54" s="113">
        <f aca="true" t="shared" si="8" ref="J54:Q54">SUM(J55:J57)</f>
        <v>382289.1186599997</v>
      </c>
      <c r="K54" s="113">
        <f t="shared" si="8"/>
        <v>6352</v>
      </c>
      <c r="L54" s="113">
        <f t="shared" si="8"/>
        <v>283123.3195052002</v>
      </c>
      <c r="M54" s="113">
        <f t="shared" si="8"/>
        <v>234155.5520200004</v>
      </c>
      <c r="N54" s="119">
        <f t="shared" si="8"/>
        <v>45974</v>
      </c>
      <c r="O54" s="111">
        <f t="shared" si="8"/>
        <v>1260</v>
      </c>
      <c r="P54" s="111">
        <f t="shared" si="8"/>
        <v>46653</v>
      </c>
      <c r="Q54" s="111">
        <f t="shared" si="8"/>
        <v>34690</v>
      </c>
      <c r="R54" s="136">
        <v>365580.85847999994</v>
      </c>
      <c r="S54" s="34">
        <v>7109</v>
      </c>
      <c r="T54" s="34">
        <v>304768.2263200016</v>
      </c>
      <c r="U54" s="34">
        <v>253995.6044499993</v>
      </c>
      <c r="V54" s="106">
        <v>168200</v>
      </c>
      <c r="W54" s="111">
        <v>2233</v>
      </c>
      <c r="X54" s="111">
        <v>144417.71656000003</v>
      </c>
      <c r="Y54" s="111">
        <v>124050.49574</v>
      </c>
      <c r="Z54" s="34">
        <v>188774.8436900004</v>
      </c>
      <c r="AA54" s="34">
        <v>3390</v>
      </c>
      <c r="AB54" s="34">
        <v>163512.62724000035</v>
      </c>
      <c r="AC54" s="34">
        <v>132112.24878</v>
      </c>
      <c r="AD54" s="108">
        <v>22245.7</v>
      </c>
      <c r="AE54" s="108">
        <v>1322</v>
      </c>
      <c r="AF54" s="108">
        <v>32139.8</v>
      </c>
      <c r="AG54" s="108">
        <v>23088.4</v>
      </c>
      <c r="AH54" s="108">
        <v>9123</v>
      </c>
      <c r="AI54" s="108">
        <v>0</v>
      </c>
      <c r="AJ54" s="108">
        <v>0</v>
      </c>
      <c r="AK54" s="108">
        <v>0</v>
      </c>
      <c r="AL54" s="37">
        <v>96107.60638999978</v>
      </c>
      <c r="AM54" s="37">
        <v>1909</v>
      </c>
      <c r="AN54" s="37">
        <v>70021.96291000003</v>
      </c>
      <c r="AO54" s="37">
        <v>66489.81546999977</v>
      </c>
      <c r="AP54" s="37">
        <v>1023.39986</v>
      </c>
      <c r="AQ54" s="37">
        <v>0</v>
      </c>
      <c r="AR54" s="37">
        <v>0</v>
      </c>
      <c r="AS54" s="37">
        <v>0</v>
      </c>
      <c r="AT54" s="108">
        <v>5980</v>
      </c>
      <c r="AU54" s="108">
        <v>124</v>
      </c>
      <c r="AV54" s="108">
        <v>3632</v>
      </c>
      <c r="AW54" s="108">
        <v>2621</v>
      </c>
      <c r="AX54" s="50">
        <f t="shared" si="5"/>
        <v>1565156.41466</v>
      </c>
      <c r="AY54" s="50">
        <f t="shared" si="5"/>
        <v>28789</v>
      </c>
      <c r="AZ54" s="50">
        <f t="shared" si="5"/>
        <v>1290116.3525352022</v>
      </c>
      <c r="BA54" s="50">
        <f t="shared" si="5"/>
        <v>1075327.5164599996</v>
      </c>
    </row>
    <row r="55" spans="1:53" ht="15">
      <c r="A55" s="69" t="s">
        <v>137</v>
      </c>
      <c r="B55" s="108">
        <v>373.82082</v>
      </c>
      <c r="C55" s="108">
        <v>4</v>
      </c>
      <c r="D55" s="108">
        <v>298</v>
      </c>
      <c r="E55" s="108">
        <v>188</v>
      </c>
      <c r="F55" s="32">
        <v>22559.2</v>
      </c>
      <c r="G55" s="32">
        <v>270</v>
      </c>
      <c r="H55" s="32">
        <v>15219.5</v>
      </c>
      <c r="I55" s="32">
        <v>12133.7</v>
      </c>
      <c r="J55" s="106">
        <v>88993.94258</v>
      </c>
      <c r="K55" s="34">
        <v>1188</v>
      </c>
      <c r="L55" s="34">
        <v>75836.540178</v>
      </c>
      <c r="M55" s="34">
        <v>66918.82244</v>
      </c>
      <c r="N55" s="119">
        <v>894</v>
      </c>
      <c r="O55" s="124">
        <v>14</v>
      </c>
      <c r="P55" s="124">
        <v>369</v>
      </c>
      <c r="Q55" s="124">
        <v>280</v>
      </c>
      <c r="R55" s="136">
        <v>20423.53504999999</v>
      </c>
      <c r="S55" s="34">
        <v>246</v>
      </c>
      <c r="T55" s="34">
        <v>17133.715370000005</v>
      </c>
      <c r="U55" s="34">
        <v>14012.693390000004</v>
      </c>
      <c r="V55" s="111">
        <v>18216</v>
      </c>
      <c r="W55" s="108">
        <v>92</v>
      </c>
      <c r="X55" s="108">
        <v>8193.75476</v>
      </c>
      <c r="Y55" s="108">
        <v>6526.63771</v>
      </c>
      <c r="Z55" s="53">
        <v>4605.4289100000005</v>
      </c>
      <c r="AA55" s="53">
        <v>65</v>
      </c>
      <c r="AB55" s="53">
        <v>3645.7148599999987</v>
      </c>
      <c r="AC55" s="53">
        <v>2862.955330000001</v>
      </c>
      <c r="AD55" s="111">
        <v>1682.1</v>
      </c>
      <c r="AE55" s="111">
        <v>59</v>
      </c>
      <c r="AF55" s="111">
        <v>2447.7</v>
      </c>
      <c r="AG55" s="111">
        <v>1694</v>
      </c>
      <c r="AH55" s="111">
        <v>720</v>
      </c>
      <c r="AI55" s="111">
        <v>0</v>
      </c>
      <c r="AJ55" s="111">
        <v>0</v>
      </c>
      <c r="AK55" s="111">
        <v>0</v>
      </c>
      <c r="AL55" s="108">
        <v>10825.53792000001</v>
      </c>
      <c r="AM55" s="108">
        <v>154</v>
      </c>
      <c r="AN55" s="108">
        <v>6190.86880999999</v>
      </c>
      <c r="AO55" s="108">
        <v>5989.788840000009</v>
      </c>
      <c r="AP55" s="32">
        <v>0</v>
      </c>
      <c r="AQ55" s="32">
        <v>0</v>
      </c>
      <c r="AR55" s="32">
        <v>0</v>
      </c>
      <c r="AS55" s="32">
        <v>0</v>
      </c>
      <c r="AT55" s="111">
        <v>1516</v>
      </c>
      <c r="AU55" s="108">
        <v>28</v>
      </c>
      <c r="AV55" s="108">
        <v>774</v>
      </c>
      <c r="AW55" s="108">
        <v>635</v>
      </c>
      <c r="AX55" s="50">
        <f t="shared" si="5"/>
        <v>170809.56528</v>
      </c>
      <c r="AY55" s="50">
        <f t="shared" si="5"/>
        <v>2120</v>
      </c>
      <c r="AZ55" s="50">
        <f t="shared" si="5"/>
        <v>130108.79397799997</v>
      </c>
      <c r="BA55" s="50">
        <f t="shared" si="5"/>
        <v>111241.59771</v>
      </c>
    </row>
    <row r="56" spans="1:53" ht="15">
      <c r="A56" s="69" t="s">
        <v>138</v>
      </c>
      <c r="B56" s="108">
        <v>23362.730279999992</v>
      </c>
      <c r="C56" s="108">
        <v>139</v>
      </c>
      <c r="D56" s="108">
        <v>16686</v>
      </c>
      <c r="E56" s="108">
        <v>12001</v>
      </c>
      <c r="F56" s="32">
        <v>26751.8</v>
      </c>
      <c r="G56" s="32">
        <v>581</v>
      </c>
      <c r="H56" s="32">
        <v>19385.8</v>
      </c>
      <c r="I56" s="32">
        <v>15860.6</v>
      </c>
      <c r="J56" s="106">
        <v>44671.17080999998</v>
      </c>
      <c r="K56" s="34">
        <v>663</v>
      </c>
      <c r="L56" s="34">
        <v>30468.216405800005</v>
      </c>
      <c r="M56" s="34">
        <v>22558.00787000001</v>
      </c>
      <c r="N56" s="119">
        <v>2587</v>
      </c>
      <c r="O56" s="124">
        <v>65</v>
      </c>
      <c r="P56" s="124">
        <v>2040</v>
      </c>
      <c r="Q56" s="124">
        <v>1527</v>
      </c>
      <c r="R56" s="136">
        <v>86701.76069000001</v>
      </c>
      <c r="S56" s="34">
        <v>1864</v>
      </c>
      <c r="T56" s="34">
        <v>69815.72267999992</v>
      </c>
      <c r="U56" s="34">
        <v>57937.47713000011</v>
      </c>
      <c r="V56" s="111">
        <v>11258</v>
      </c>
      <c r="W56" s="108">
        <v>48</v>
      </c>
      <c r="X56" s="108">
        <v>4101.6932400000005</v>
      </c>
      <c r="Y56" s="108">
        <v>2857.40695</v>
      </c>
      <c r="Z56" s="53">
        <v>33881.789069999984</v>
      </c>
      <c r="AA56" s="53">
        <v>510</v>
      </c>
      <c r="AB56" s="53">
        <v>23319.53582000001</v>
      </c>
      <c r="AC56" s="53">
        <v>18104.1513</v>
      </c>
      <c r="AD56" s="111">
        <v>4959.1</v>
      </c>
      <c r="AE56" s="111">
        <v>250</v>
      </c>
      <c r="AF56" s="111">
        <v>7754</v>
      </c>
      <c r="AG56" s="111">
        <v>5537.7</v>
      </c>
      <c r="AH56" s="111">
        <v>2712</v>
      </c>
      <c r="AI56" s="111">
        <v>0</v>
      </c>
      <c r="AJ56" s="111">
        <v>0</v>
      </c>
      <c r="AK56" s="111">
        <v>0</v>
      </c>
      <c r="AL56" s="108">
        <v>10651.964530000007</v>
      </c>
      <c r="AM56" s="108">
        <v>199</v>
      </c>
      <c r="AN56" s="108">
        <v>5917.85881</v>
      </c>
      <c r="AO56" s="108">
        <v>5343.85025</v>
      </c>
      <c r="AP56" s="32">
        <v>0</v>
      </c>
      <c r="AQ56" s="32">
        <v>0</v>
      </c>
      <c r="AR56" s="32">
        <v>0</v>
      </c>
      <c r="AS56" s="32">
        <v>0</v>
      </c>
      <c r="AT56" s="111">
        <v>594</v>
      </c>
      <c r="AU56" s="108">
        <v>9</v>
      </c>
      <c r="AV56" s="108">
        <v>172</v>
      </c>
      <c r="AW56" s="108">
        <v>135</v>
      </c>
      <c r="AX56" s="50">
        <f t="shared" si="5"/>
        <v>248131.31537999996</v>
      </c>
      <c r="AY56" s="50">
        <f t="shared" si="5"/>
        <v>4328</v>
      </c>
      <c r="AZ56" s="50">
        <f t="shared" si="5"/>
        <v>179660.82695579994</v>
      </c>
      <c r="BA56" s="50">
        <f t="shared" si="5"/>
        <v>141862.1935000001</v>
      </c>
    </row>
    <row r="57" spans="1:53" ht="15">
      <c r="A57" s="69" t="s">
        <v>139</v>
      </c>
      <c r="B57" s="108">
        <v>120346.63648000012</v>
      </c>
      <c r="C57" s="108">
        <v>1936</v>
      </c>
      <c r="D57" s="108">
        <v>128374</v>
      </c>
      <c r="E57" s="108">
        <v>113069</v>
      </c>
      <c r="F57" s="32">
        <v>86463.7</v>
      </c>
      <c r="G57" s="32">
        <v>2160</v>
      </c>
      <c r="H57" s="32">
        <v>61884.4</v>
      </c>
      <c r="I57" s="32">
        <v>50872.1</v>
      </c>
      <c r="J57" s="106">
        <v>248624.00526999973</v>
      </c>
      <c r="K57" s="34">
        <v>4501</v>
      </c>
      <c r="L57" s="34">
        <v>176818.56292140018</v>
      </c>
      <c r="M57" s="34">
        <v>144678.7217100004</v>
      </c>
      <c r="N57" s="119">
        <v>42493</v>
      </c>
      <c r="O57" s="124">
        <v>1181</v>
      </c>
      <c r="P57" s="124">
        <v>44244</v>
      </c>
      <c r="Q57" s="124">
        <v>32883</v>
      </c>
      <c r="R57" s="136">
        <v>258455.5627399999</v>
      </c>
      <c r="S57" s="34">
        <v>4999</v>
      </c>
      <c r="T57" s="34">
        <v>217818.78827000165</v>
      </c>
      <c r="U57" s="34">
        <v>182045.43392999918</v>
      </c>
      <c r="V57" s="111">
        <v>138726</v>
      </c>
      <c r="W57" s="108">
        <v>2093</v>
      </c>
      <c r="X57" s="108">
        <v>132122.26856000003</v>
      </c>
      <c r="Y57" s="108">
        <v>114666.45108</v>
      </c>
      <c r="Z57" s="53">
        <v>150287.6257100004</v>
      </c>
      <c r="AA57" s="53">
        <v>2815</v>
      </c>
      <c r="AB57" s="53">
        <v>136547.37656000035</v>
      </c>
      <c r="AC57" s="53">
        <v>111145.14214999999</v>
      </c>
      <c r="AD57" s="111">
        <v>15604.5</v>
      </c>
      <c r="AE57" s="111">
        <v>1013</v>
      </c>
      <c r="AF57" s="111">
        <v>21938</v>
      </c>
      <c r="AG57" s="111">
        <v>15856.8</v>
      </c>
      <c r="AH57" s="111">
        <v>5691</v>
      </c>
      <c r="AI57" s="111">
        <v>0</v>
      </c>
      <c r="AJ57" s="111">
        <v>0</v>
      </c>
      <c r="AK57" s="111">
        <v>0</v>
      </c>
      <c r="AL57" s="108">
        <v>74630.10393999977</v>
      </c>
      <c r="AM57" s="108">
        <v>1556</v>
      </c>
      <c r="AN57" s="108">
        <v>57913.23529000004</v>
      </c>
      <c r="AO57" s="108">
        <v>55156.17637999976</v>
      </c>
      <c r="AP57" s="32">
        <v>1023.39986</v>
      </c>
      <c r="AQ57" s="32">
        <v>0</v>
      </c>
      <c r="AR57" s="32">
        <v>0</v>
      </c>
      <c r="AS57" s="32">
        <v>0</v>
      </c>
      <c r="AT57" s="111">
        <v>3870</v>
      </c>
      <c r="AU57" s="108">
        <v>87</v>
      </c>
      <c r="AV57" s="108">
        <v>2686</v>
      </c>
      <c r="AW57" s="108">
        <v>1851</v>
      </c>
      <c r="AX57" s="50">
        <f t="shared" si="5"/>
        <v>1146215.534</v>
      </c>
      <c r="AY57" s="50">
        <f t="shared" si="5"/>
        <v>22341</v>
      </c>
      <c r="AZ57" s="50">
        <f t="shared" si="5"/>
        <v>980346.6316014023</v>
      </c>
      <c r="BA57" s="50">
        <f t="shared" si="5"/>
        <v>822223.8252499993</v>
      </c>
    </row>
    <row r="58" spans="1:53" ht="15">
      <c r="A58" s="63" t="s">
        <v>140</v>
      </c>
      <c r="B58" s="108">
        <v>160</v>
      </c>
      <c r="C58" s="108">
        <v>1</v>
      </c>
      <c r="D58" s="108">
        <v>16</v>
      </c>
      <c r="E58" s="108">
        <v>16</v>
      </c>
      <c r="F58" s="32">
        <v>2004.2</v>
      </c>
      <c r="G58" s="32">
        <v>58</v>
      </c>
      <c r="H58" s="32">
        <v>1004.6</v>
      </c>
      <c r="I58" s="32">
        <v>976.1</v>
      </c>
      <c r="J58" s="113"/>
      <c r="K58" s="35"/>
      <c r="L58" s="35"/>
      <c r="M58" s="35"/>
      <c r="N58" s="119">
        <v>0</v>
      </c>
      <c r="O58" s="108">
        <v>0</v>
      </c>
      <c r="P58" s="108">
        <v>0</v>
      </c>
      <c r="Q58" s="108">
        <v>0</v>
      </c>
      <c r="R58" s="136">
        <v>6775.025679999999</v>
      </c>
      <c r="S58" s="34">
        <v>110</v>
      </c>
      <c r="T58" s="34">
        <v>2908.5051000000017</v>
      </c>
      <c r="U58" s="34">
        <v>2728.6055399999996</v>
      </c>
      <c r="V58" s="111">
        <v>0</v>
      </c>
      <c r="W58" s="108">
        <v>0</v>
      </c>
      <c r="X58" s="108">
        <v>0</v>
      </c>
      <c r="Y58" s="108">
        <v>0</v>
      </c>
      <c r="Z58" s="53">
        <v>597.60982</v>
      </c>
      <c r="AA58" s="53">
        <v>14</v>
      </c>
      <c r="AB58" s="53">
        <v>329.4</v>
      </c>
      <c r="AC58" s="53">
        <v>324.32029000000006</v>
      </c>
      <c r="AD58" s="111">
        <v>457.6</v>
      </c>
      <c r="AE58" s="111">
        <v>26</v>
      </c>
      <c r="AF58" s="111">
        <v>1102.2</v>
      </c>
      <c r="AG58" s="111">
        <v>908.8</v>
      </c>
      <c r="AH58" s="111">
        <v>0</v>
      </c>
      <c r="AI58" s="111">
        <v>0</v>
      </c>
      <c r="AJ58" s="111">
        <v>0</v>
      </c>
      <c r="AK58" s="111">
        <v>0</v>
      </c>
      <c r="AL58" s="108">
        <v>987.3623399999999</v>
      </c>
      <c r="AM58" s="108">
        <v>11</v>
      </c>
      <c r="AN58" s="108">
        <v>1059.39</v>
      </c>
      <c r="AO58" s="108">
        <v>1059.39</v>
      </c>
      <c r="AP58" s="32">
        <v>0</v>
      </c>
      <c r="AQ58" s="32">
        <v>0</v>
      </c>
      <c r="AR58" s="32">
        <v>0</v>
      </c>
      <c r="AS58" s="32">
        <v>0</v>
      </c>
      <c r="AT58" s="110">
        <v>8</v>
      </c>
      <c r="AU58" s="110">
        <v>0</v>
      </c>
      <c r="AV58" s="110">
        <v>0</v>
      </c>
      <c r="AW58" s="110">
        <v>0</v>
      </c>
      <c r="AX58" s="50">
        <f t="shared" si="5"/>
        <v>10989.79784</v>
      </c>
      <c r="AY58" s="50">
        <f t="shared" si="5"/>
        <v>220</v>
      </c>
      <c r="AZ58" s="50">
        <f t="shared" si="5"/>
        <v>6420.095100000001</v>
      </c>
      <c r="BA58" s="50">
        <f t="shared" si="5"/>
        <v>6013.21583</v>
      </c>
    </row>
    <row r="59" spans="1:53" ht="15">
      <c r="A59" s="63" t="s">
        <v>141</v>
      </c>
      <c r="B59" s="108">
        <v>2120</v>
      </c>
      <c r="C59" s="108">
        <v>58</v>
      </c>
      <c r="D59" s="108">
        <v>1275</v>
      </c>
      <c r="E59" s="108">
        <v>980</v>
      </c>
      <c r="F59" s="32">
        <v>26024.9</v>
      </c>
      <c r="G59" s="32">
        <v>828</v>
      </c>
      <c r="H59" s="32">
        <v>17615.3</v>
      </c>
      <c r="I59" s="32">
        <v>13103.3</v>
      </c>
      <c r="J59" s="106">
        <v>58139.06011000001</v>
      </c>
      <c r="K59" s="34">
        <v>2279</v>
      </c>
      <c r="L59" s="34">
        <v>46792.6742714</v>
      </c>
      <c r="M59" s="34">
        <v>34514.27024999997</v>
      </c>
      <c r="N59" s="119">
        <v>2665</v>
      </c>
      <c r="O59" s="108">
        <v>106</v>
      </c>
      <c r="P59" s="108">
        <v>2131</v>
      </c>
      <c r="Q59" s="108">
        <v>1404</v>
      </c>
      <c r="R59" s="136">
        <v>41184.66417000002</v>
      </c>
      <c r="S59" s="34">
        <v>2096</v>
      </c>
      <c r="T59" s="34">
        <v>35966.54202000004</v>
      </c>
      <c r="U59" s="34">
        <v>27052.29870999998</v>
      </c>
      <c r="V59" s="111">
        <v>0</v>
      </c>
      <c r="W59" s="108">
        <v>0</v>
      </c>
      <c r="X59" s="108">
        <v>0</v>
      </c>
      <c r="Y59" s="108">
        <v>0</v>
      </c>
      <c r="Z59" s="53">
        <v>37813.619430000035</v>
      </c>
      <c r="AA59" s="53">
        <v>1602</v>
      </c>
      <c r="AB59" s="53">
        <v>30155.626150000076</v>
      </c>
      <c r="AC59" s="53">
        <v>22948.89735999996</v>
      </c>
      <c r="AD59" s="111">
        <v>6698.8</v>
      </c>
      <c r="AE59" s="111">
        <v>886</v>
      </c>
      <c r="AF59" s="111">
        <v>9880.7</v>
      </c>
      <c r="AG59" s="111">
        <v>7191.1</v>
      </c>
      <c r="AH59" s="111">
        <v>5171</v>
      </c>
      <c r="AI59" s="111">
        <v>0</v>
      </c>
      <c r="AJ59" s="111">
        <v>0</v>
      </c>
      <c r="AK59" s="111">
        <v>0</v>
      </c>
      <c r="AL59" s="108">
        <v>4515.165579999998</v>
      </c>
      <c r="AM59" s="108">
        <v>223</v>
      </c>
      <c r="AN59" s="108">
        <v>3200.8641</v>
      </c>
      <c r="AO59" s="108">
        <v>2677.90302</v>
      </c>
      <c r="AP59" s="32">
        <v>37638.7884099981</v>
      </c>
      <c r="AQ59" s="32">
        <v>118158</v>
      </c>
      <c r="AR59" s="32">
        <v>53408.334469987</v>
      </c>
      <c r="AS59" s="32">
        <v>53381.893129987</v>
      </c>
      <c r="AT59" s="110">
        <v>212</v>
      </c>
      <c r="AU59" s="110">
        <v>11</v>
      </c>
      <c r="AV59" s="110">
        <v>161</v>
      </c>
      <c r="AW59" s="110">
        <v>113</v>
      </c>
      <c r="AX59" s="50">
        <f t="shared" si="5"/>
        <v>222182.99769999814</v>
      </c>
      <c r="AY59" s="50">
        <f t="shared" si="5"/>
        <v>126247</v>
      </c>
      <c r="AZ59" s="50">
        <f t="shared" si="5"/>
        <v>200587.04101138713</v>
      </c>
      <c r="BA59" s="50">
        <f t="shared" si="5"/>
        <v>163366.66246998694</v>
      </c>
    </row>
    <row r="60" spans="1:53" ht="15">
      <c r="A60" s="63" t="s">
        <v>142</v>
      </c>
      <c r="B60" s="108">
        <v>369</v>
      </c>
      <c r="C60" s="108">
        <v>4</v>
      </c>
      <c r="D60" s="108">
        <v>109</v>
      </c>
      <c r="E60" s="108">
        <v>109</v>
      </c>
      <c r="F60" s="32">
        <v>68.5</v>
      </c>
      <c r="G60" s="32">
        <v>30</v>
      </c>
      <c r="H60" s="32">
        <v>343.6</v>
      </c>
      <c r="I60" s="32">
        <v>343.6</v>
      </c>
      <c r="J60" s="106">
        <v>0</v>
      </c>
      <c r="K60" s="34"/>
      <c r="L60" s="34"/>
      <c r="M60" s="34"/>
      <c r="N60" s="119">
        <v>0</v>
      </c>
      <c r="O60" s="108">
        <v>0</v>
      </c>
      <c r="P60" s="108">
        <v>0</v>
      </c>
      <c r="Q60" s="108">
        <v>0</v>
      </c>
      <c r="R60" s="136">
        <v>3497.8237799999997</v>
      </c>
      <c r="S60" s="34">
        <v>104</v>
      </c>
      <c r="T60" s="34">
        <v>8484.743999999988</v>
      </c>
      <c r="U60" s="34">
        <v>6319.019999999997</v>
      </c>
      <c r="V60" s="111">
        <v>0</v>
      </c>
      <c r="W60" s="108">
        <v>0</v>
      </c>
      <c r="X60" s="108">
        <v>0</v>
      </c>
      <c r="Y60" s="108">
        <v>0</v>
      </c>
      <c r="Z60" s="53">
        <v>0</v>
      </c>
      <c r="AA60" s="34">
        <v>4</v>
      </c>
      <c r="AB60" s="34">
        <v>113.78684</v>
      </c>
      <c r="AC60" s="34">
        <v>108.14219</v>
      </c>
      <c r="AD60" s="111"/>
      <c r="AE60" s="111"/>
      <c r="AF60" s="111"/>
      <c r="AG60" s="111"/>
      <c r="AH60" s="111">
        <v>0</v>
      </c>
      <c r="AI60" s="111">
        <v>0</v>
      </c>
      <c r="AJ60" s="111">
        <v>0</v>
      </c>
      <c r="AK60" s="111">
        <v>0</v>
      </c>
      <c r="AL60" s="32"/>
      <c r="AM60" s="32"/>
      <c r="AN60" s="32"/>
      <c r="AO60" s="32"/>
      <c r="AP60" s="32">
        <v>0</v>
      </c>
      <c r="AQ60" s="32">
        <v>0</v>
      </c>
      <c r="AR60" s="32">
        <v>0</v>
      </c>
      <c r="AS60" s="32">
        <v>0</v>
      </c>
      <c r="AT60" s="110">
        <v>0</v>
      </c>
      <c r="AU60" s="110">
        <v>0</v>
      </c>
      <c r="AV60" s="110">
        <v>0</v>
      </c>
      <c r="AW60" s="110">
        <v>0</v>
      </c>
      <c r="AX60" s="50">
        <f t="shared" si="5"/>
        <v>3935.3237799999997</v>
      </c>
      <c r="AY60" s="50">
        <f t="shared" si="5"/>
        <v>142</v>
      </c>
      <c r="AZ60" s="50">
        <f t="shared" si="5"/>
        <v>9051.130839999989</v>
      </c>
      <c r="BA60" s="50">
        <f t="shared" si="5"/>
        <v>6879.762189999997</v>
      </c>
    </row>
    <row r="61" spans="1:53" ht="15">
      <c r="A61" s="64" t="s">
        <v>98</v>
      </c>
      <c r="B61" s="118">
        <v>146732.1875800001</v>
      </c>
      <c r="C61" s="118">
        <v>2142</v>
      </c>
      <c r="D61" s="118">
        <v>146758</v>
      </c>
      <c r="E61" s="118">
        <v>126363</v>
      </c>
      <c r="F61" s="130">
        <v>163872.30000000002</v>
      </c>
      <c r="G61" s="130">
        <v>3927</v>
      </c>
      <c r="H61" s="130">
        <v>115453.20000000003</v>
      </c>
      <c r="I61" s="130">
        <v>93289.40000000001</v>
      </c>
      <c r="J61" s="130">
        <f>J54+J58+J59+J60</f>
        <v>440428.1787699997</v>
      </c>
      <c r="K61" s="130">
        <f>K54+K58+K59+K60</f>
        <v>8631</v>
      </c>
      <c r="L61" s="130">
        <f>L54+L58+L59+L60</f>
        <v>329915.9937766002</v>
      </c>
      <c r="M61" s="130">
        <f>M54+M58+M59+M60</f>
        <v>268669.82227000035</v>
      </c>
      <c r="N61" s="120">
        <f>SUM(N54+N58+N59+N60)</f>
        <v>48639</v>
      </c>
      <c r="O61" s="118">
        <f>SUM(O54+O58+O59+O60)</f>
        <v>1366</v>
      </c>
      <c r="P61" s="118">
        <f>SUM(P54+P58+P59+P60)</f>
        <v>48784</v>
      </c>
      <c r="Q61" s="118">
        <f>SUM(Q54+Q58+Q59+Q60)</f>
        <v>36094</v>
      </c>
      <c r="R61" s="137">
        <v>417038.37210999994</v>
      </c>
      <c r="S61" s="34">
        <v>9419</v>
      </c>
      <c r="T61" s="34">
        <v>352128.01744000165</v>
      </c>
      <c r="U61" s="34">
        <v>290095.52869999927</v>
      </c>
      <c r="V61" s="113">
        <v>168200</v>
      </c>
      <c r="W61" s="115">
        <v>2233</v>
      </c>
      <c r="X61" s="115">
        <v>144417.71656000003</v>
      </c>
      <c r="Y61" s="115">
        <v>124050.49574</v>
      </c>
      <c r="Z61" s="101">
        <v>227186.0729400004</v>
      </c>
      <c r="AA61" s="34">
        <v>5010</v>
      </c>
      <c r="AB61" s="34">
        <v>194111.44023000041</v>
      </c>
      <c r="AC61" s="34">
        <v>155493.60861999998</v>
      </c>
      <c r="AD61" s="118">
        <v>29402.1</v>
      </c>
      <c r="AE61" s="118">
        <v>2234</v>
      </c>
      <c r="AF61" s="118">
        <v>43122.7</v>
      </c>
      <c r="AG61" s="118">
        <v>31188.3</v>
      </c>
      <c r="AH61" s="118">
        <v>14294</v>
      </c>
      <c r="AI61" s="118">
        <v>0</v>
      </c>
      <c r="AJ61" s="118">
        <v>0</v>
      </c>
      <c r="AK61" s="118">
        <v>0</v>
      </c>
      <c r="AL61" s="130">
        <v>101610.13430999979</v>
      </c>
      <c r="AM61" s="130">
        <v>2143</v>
      </c>
      <c r="AN61" s="130">
        <v>74282.21701000004</v>
      </c>
      <c r="AO61" s="130">
        <v>70227.10848999977</v>
      </c>
      <c r="AP61" s="130">
        <v>38662.1882699981</v>
      </c>
      <c r="AQ61" s="130">
        <v>118158</v>
      </c>
      <c r="AR61" s="130">
        <v>53408.334469987</v>
      </c>
      <c r="AS61" s="130">
        <v>53381.893129987</v>
      </c>
      <c r="AT61" s="118">
        <v>6200</v>
      </c>
      <c r="AU61" s="118">
        <v>135</v>
      </c>
      <c r="AV61" s="118">
        <v>3793</v>
      </c>
      <c r="AW61" s="118">
        <v>2734</v>
      </c>
      <c r="AX61" s="55">
        <f t="shared" si="5"/>
        <v>1802264.5339799982</v>
      </c>
      <c r="AY61" s="55">
        <f t="shared" si="5"/>
        <v>155398</v>
      </c>
      <c r="AZ61" s="55">
        <f t="shared" si="5"/>
        <v>1506174.6194865895</v>
      </c>
      <c r="BA61" s="55">
        <f t="shared" si="5"/>
        <v>1251587.1569499865</v>
      </c>
    </row>
    <row r="62" spans="1:53" ht="15">
      <c r="A62" s="62" t="s">
        <v>143</v>
      </c>
      <c r="B62" s="51"/>
      <c r="C62" s="51"/>
      <c r="D62" s="51"/>
      <c r="E62" s="51"/>
      <c r="F62" s="51"/>
      <c r="G62" s="51"/>
      <c r="H62" s="51"/>
      <c r="I62" s="51"/>
      <c r="J62" s="51"/>
      <c r="K62" s="51"/>
      <c r="L62" s="51"/>
      <c r="M62" s="51"/>
      <c r="N62" s="51"/>
      <c r="O62" s="51"/>
      <c r="P62" s="51"/>
      <c r="Q62" s="51"/>
      <c r="R62" s="51"/>
      <c r="S62" s="51"/>
      <c r="T62" s="51"/>
      <c r="U62" s="51"/>
      <c r="V62" s="51"/>
      <c r="W62" s="51"/>
      <c r="X62" s="51"/>
      <c r="Y62" s="51"/>
      <c r="Z62" s="117"/>
      <c r="AA62" s="117"/>
      <c r="AB62" s="117"/>
      <c r="AC62" s="117"/>
      <c r="AD62" s="117"/>
      <c r="AE62" s="117"/>
      <c r="AF62" s="117"/>
      <c r="AG62" s="117"/>
      <c r="AH62" s="138"/>
      <c r="AI62" s="51"/>
      <c r="AJ62" s="51"/>
      <c r="AK62" s="51"/>
      <c r="AL62" s="51"/>
      <c r="AM62" s="51"/>
      <c r="AN62" s="51"/>
      <c r="AO62" s="51"/>
      <c r="AP62" s="51"/>
      <c r="AQ62" s="51"/>
      <c r="AR62" s="51"/>
      <c r="AS62" s="51"/>
      <c r="AT62" s="104"/>
      <c r="AU62" s="105"/>
      <c r="AV62" s="105"/>
      <c r="AW62" s="105"/>
      <c r="AX62" s="30"/>
      <c r="AY62" s="30"/>
      <c r="AZ62" s="30"/>
      <c r="BA62" s="30"/>
    </row>
    <row r="63" spans="1:53" ht="15">
      <c r="A63" s="70" t="s">
        <v>144</v>
      </c>
      <c r="B63" s="111">
        <v>1350.22173</v>
      </c>
      <c r="C63" s="108">
        <v>84</v>
      </c>
      <c r="D63" s="108">
        <v>10335</v>
      </c>
      <c r="E63" s="108">
        <v>9854</v>
      </c>
      <c r="F63" s="37">
        <v>39611.2</v>
      </c>
      <c r="G63" s="37">
        <v>963</v>
      </c>
      <c r="H63" s="37">
        <v>17485.4</v>
      </c>
      <c r="I63" s="37">
        <v>14741.8</v>
      </c>
      <c r="J63" s="119">
        <v>248633</v>
      </c>
      <c r="K63" s="34">
        <v>245</v>
      </c>
      <c r="L63" s="34">
        <v>5880.257922900001</v>
      </c>
      <c r="M63" s="34">
        <v>4842.33876</v>
      </c>
      <c r="N63" s="119">
        <f>9654+1</f>
        <v>9655</v>
      </c>
      <c r="O63" s="108">
        <v>348</v>
      </c>
      <c r="P63" s="111">
        <v>8187</v>
      </c>
      <c r="Q63" s="111">
        <v>5515</v>
      </c>
      <c r="R63" s="136">
        <v>10411.89417</v>
      </c>
      <c r="S63" s="34">
        <v>766</v>
      </c>
      <c r="T63" s="34">
        <v>20727.438219999945</v>
      </c>
      <c r="U63" s="34">
        <v>17893.651070000018</v>
      </c>
      <c r="V63" s="111">
        <v>1422.77607</v>
      </c>
      <c r="W63" s="108">
        <v>82</v>
      </c>
      <c r="X63" s="108">
        <v>3080.57997</v>
      </c>
      <c r="Y63" s="108">
        <v>2923.57997</v>
      </c>
      <c r="Z63" s="34">
        <v>3987.741199999997</v>
      </c>
      <c r="AA63" s="34">
        <v>411</v>
      </c>
      <c r="AB63" s="34">
        <v>7211.153349999996</v>
      </c>
      <c r="AC63" s="34">
        <v>6794.4484299999995</v>
      </c>
      <c r="AD63" s="111">
        <v>539.3</v>
      </c>
      <c r="AE63" s="111">
        <v>120</v>
      </c>
      <c r="AF63" s="111">
        <v>1143.6</v>
      </c>
      <c r="AG63" s="111">
        <v>760.7</v>
      </c>
      <c r="AH63" s="111">
        <v>735</v>
      </c>
      <c r="AI63" s="111">
        <v>0</v>
      </c>
      <c r="AJ63" s="111">
        <v>0</v>
      </c>
      <c r="AK63" s="111">
        <v>0</v>
      </c>
      <c r="AL63" s="37">
        <v>6625.64173000001</v>
      </c>
      <c r="AM63" s="37">
        <v>404</v>
      </c>
      <c r="AN63" s="37">
        <v>8095.062899999998</v>
      </c>
      <c r="AO63" s="37">
        <v>7882.2080800000085</v>
      </c>
      <c r="AP63" s="37">
        <v>34767.56327</v>
      </c>
      <c r="AQ63" s="37">
        <v>114265</v>
      </c>
      <c r="AR63" s="37">
        <v>48704.754460002514</v>
      </c>
      <c r="AS63" s="37">
        <v>48679.3895000025</v>
      </c>
      <c r="AT63" s="111">
        <v>87</v>
      </c>
      <c r="AU63" s="111">
        <v>9</v>
      </c>
      <c r="AV63" s="108">
        <v>132</v>
      </c>
      <c r="AW63" s="111">
        <v>83</v>
      </c>
      <c r="AX63" s="50">
        <f t="shared" si="5"/>
        <v>357826.33817</v>
      </c>
      <c r="AY63" s="50">
        <f t="shared" si="5"/>
        <v>117697</v>
      </c>
      <c r="AZ63" s="50">
        <f t="shared" si="5"/>
        <v>130982.24682290247</v>
      </c>
      <c r="BA63" s="50">
        <f t="shared" si="5"/>
        <v>119970.11581000252</v>
      </c>
    </row>
    <row r="64" spans="1:53" ht="15">
      <c r="A64" s="71" t="s">
        <v>145</v>
      </c>
      <c r="B64" s="111">
        <v>142679.85986000003</v>
      </c>
      <c r="C64" s="108">
        <v>2053</v>
      </c>
      <c r="D64" s="108">
        <v>136296</v>
      </c>
      <c r="E64" s="108">
        <v>116420</v>
      </c>
      <c r="F64" s="37">
        <v>120154.3</v>
      </c>
      <c r="G64" s="37">
        <v>2879</v>
      </c>
      <c r="H64" s="37">
        <v>95357.4</v>
      </c>
      <c r="I64" s="37">
        <v>76477.8</v>
      </c>
      <c r="J64" s="107">
        <v>188502</v>
      </c>
      <c r="K64" s="34">
        <v>2920</v>
      </c>
      <c r="L64" s="34">
        <v>95699.2529429</v>
      </c>
      <c r="M64" s="34">
        <v>78116.3410400005</v>
      </c>
      <c r="N64" s="119">
        <v>38753</v>
      </c>
      <c r="O64" s="108">
        <v>1009</v>
      </c>
      <c r="P64" s="111">
        <v>40206</v>
      </c>
      <c r="Q64" s="111">
        <v>30288</v>
      </c>
      <c r="R64" s="136">
        <v>246787.08850999994</v>
      </c>
      <c r="S64" s="34">
        <v>6209</v>
      </c>
      <c r="T64" s="34">
        <v>222950.0032600012</v>
      </c>
      <c r="U64" s="34">
        <v>183564.78526000155</v>
      </c>
      <c r="V64" s="111">
        <v>163547.2262</v>
      </c>
      <c r="W64" s="108">
        <v>2056</v>
      </c>
      <c r="X64" s="108">
        <v>133434.8131</v>
      </c>
      <c r="Y64" s="108">
        <v>114722.34612</v>
      </c>
      <c r="Z64" s="34">
        <v>110960.88302999987</v>
      </c>
      <c r="AA64" s="34">
        <v>2229</v>
      </c>
      <c r="AB64" s="34">
        <v>92179.52109000014</v>
      </c>
      <c r="AC64" s="34">
        <v>73696.09117999986</v>
      </c>
      <c r="AD64" s="109">
        <v>12594.9</v>
      </c>
      <c r="AE64" s="109">
        <v>1202</v>
      </c>
      <c r="AF64" s="109">
        <v>20377.9</v>
      </c>
      <c r="AG64" s="109">
        <v>14213.2</v>
      </c>
      <c r="AH64" s="109">
        <v>6946</v>
      </c>
      <c r="AI64" s="109">
        <v>0</v>
      </c>
      <c r="AJ64" s="109">
        <v>0</v>
      </c>
      <c r="AK64" s="109">
        <v>0</v>
      </c>
      <c r="AL64" s="37">
        <v>78462.92539999988</v>
      </c>
      <c r="AM64" s="37">
        <v>1611</v>
      </c>
      <c r="AN64" s="37">
        <v>54241.598180000045</v>
      </c>
      <c r="AO64" s="37">
        <v>51222.95920999991</v>
      </c>
      <c r="AP64" s="37">
        <v>3894.625</v>
      </c>
      <c r="AQ64" s="37">
        <v>3893</v>
      </c>
      <c r="AR64" s="37">
        <v>4703.580009999997</v>
      </c>
      <c r="AS64" s="37">
        <v>4702.5036299999965</v>
      </c>
      <c r="AT64" s="111">
        <v>5201</v>
      </c>
      <c r="AU64" s="108">
        <v>111</v>
      </c>
      <c r="AV64" s="108">
        <v>3181</v>
      </c>
      <c r="AW64" s="108">
        <v>2265</v>
      </c>
      <c r="AX64" s="50">
        <f t="shared" si="5"/>
        <v>1118483.8079999997</v>
      </c>
      <c r="AY64" s="50">
        <f t="shared" si="5"/>
        <v>26172</v>
      </c>
      <c r="AZ64" s="50">
        <f t="shared" si="5"/>
        <v>898627.0685829015</v>
      </c>
      <c r="BA64" s="50">
        <f t="shared" si="5"/>
        <v>745689.0264400018</v>
      </c>
    </row>
    <row r="65" spans="1:53" ht="15">
      <c r="A65" s="71" t="s">
        <v>146</v>
      </c>
      <c r="B65" s="111">
        <v>1133.84182</v>
      </c>
      <c r="C65" s="108">
        <v>5</v>
      </c>
      <c r="D65" s="108">
        <v>127</v>
      </c>
      <c r="E65" s="108">
        <v>89</v>
      </c>
      <c r="F65" s="32">
        <v>4106.8</v>
      </c>
      <c r="G65" s="32">
        <v>85</v>
      </c>
      <c r="H65" s="32">
        <v>2610.2</v>
      </c>
      <c r="I65" s="32">
        <v>2069.8</v>
      </c>
      <c r="J65" s="107">
        <v>3293</v>
      </c>
      <c r="K65" s="34">
        <v>5466</v>
      </c>
      <c r="L65" s="34">
        <v>228336.48291080008</v>
      </c>
      <c r="M65" s="34">
        <v>185711.1424700005</v>
      </c>
      <c r="N65" s="119">
        <v>231</v>
      </c>
      <c r="O65" s="108">
        <v>9</v>
      </c>
      <c r="P65" s="111">
        <v>391</v>
      </c>
      <c r="Q65" s="111">
        <v>291</v>
      </c>
      <c r="R65" s="136">
        <v>157424.58008999992</v>
      </c>
      <c r="S65" s="34">
        <v>2442</v>
      </c>
      <c r="T65" s="34">
        <v>108186.7959600004</v>
      </c>
      <c r="U65" s="34">
        <v>88426.06837000049</v>
      </c>
      <c r="V65" s="111">
        <v>3229.997730000001</v>
      </c>
      <c r="W65" s="108">
        <v>95</v>
      </c>
      <c r="X65" s="108">
        <v>7902.323489999999</v>
      </c>
      <c r="Y65" s="108">
        <v>6404.5696499999995</v>
      </c>
      <c r="Z65" s="34">
        <v>111769.11336000019</v>
      </c>
      <c r="AA65" s="34">
        <v>2370</v>
      </c>
      <c r="AB65" s="34">
        <v>94720.76579000022</v>
      </c>
      <c r="AC65" s="34">
        <v>75003.06900999992</v>
      </c>
      <c r="AD65" s="109">
        <v>16034.1</v>
      </c>
      <c r="AE65" s="109">
        <v>912</v>
      </c>
      <c r="AF65" s="109">
        <v>21601.1</v>
      </c>
      <c r="AG65" s="109">
        <v>16214.4</v>
      </c>
      <c r="AH65" s="109">
        <v>4289</v>
      </c>
      <c r="AI65" s="109">
        <v>0</v>
      </c>
      <c r="AJ65" s="109">
        <v>0</v>
      </c>
      <c r="AK65" s="109">
        <v>0</v>
      </c>
      <c r="AL65" s="90">
        <v>16521.567179999984</v>
      </c>
      <c r="AM65" s="90">
        <v>128</v>
      </c>
      <c r="AN65" s="90">
        <v>11945.555930000004</v>
      </c>
      <c r="AO65" s="90">
        <v>11121.941200000012</v>
      </c>
      <c r="AP65" s="32">
        <v>0</v>
      </c>
      <c r="AQ65" s="32">
        <v>0</v>
      </c>
      <c r="AR65" s="32">
        <v>0</v>
      </c>
      <c r="AS65" s="32">
        <v>0</v>
      </c>
      <c r="AT65" s="111">
        <v>912</v>
      </c>
      <c r="AU65" s="108">
        <v>15</v>
      </c>
      <c r="AV65" s="108">
        <v>480</v>
      </c>
      <c r="AW65" s="108">
        <v>386</v>
      </c>
      <c r="AX65" s="50">
        <f t="shared" si="5"/>
        <v>318945.0001800001</v>
      </c>
      <c r="AY65" s="50">
        <f t="shared" si="5"/>
        <v>11527</v>
      </c>
      <c r="AZ65" s="50">
        <f t="shared" si="5"/>
        <v>476301.22408080066</v>
      </c>
      <c r="BA65" s="50">
        <f t="shared" si="5"/>
        <v>385716.9907000009</v>
      </c>
    </row>
    <row r="66" spans="1:53" ht="15">
      <c r="A66" s="71" t="s">
        <v>147</v>
      </c>
      <c r="B66" s="111">
        <v>1568.19482</v>
      </c>
      <c r="C66" s="108">
        <v>0</v>
      </c>
      <c r="D66" s="108">
        <v>0</v>
      </c>
      <c r="E66" s="108">
        <v>0</v>
      </c>
      <c r="F66" s="32"/>
      <c r="G66" s="32">
        <v>0</v>
      </c>
      <c r="H66" s="32"/>
      <c r="I66" s="32"/>
      <c r="J66" s="107">
        <v>0</v>
      </c>
      <c r="K66" s="34">
        <v>0</v>
      </c>
      <c r="L66" s="34">
        <v>0</v>
      </c>
      <c r="M66" s="34">
        <v>0</v>
      </c>
      <c r="N66" s="119"/>
      <c r="O66" s="108"/>
      <c r="P66" s="111"/>
      <c r="Q66" s="111"/>
      <c r="R66" s="136">
        <v>2414.80934</v>
      </c>
      <c r="S66" s="34">
        <v>2</v>
      </c>
      <c r="T66" s="34">
        <v>263.78</v>
      </c>
      <c r="U66" s="34">
        <v>211.024</v>
      </c>
      <c r="V66" s="111">
        <v>0</v>
      </c>
      <c r="W66" s="108">
        <v>0</v>
      </c>
      <c r="X66" s="108">
        <v>0</v>
      </c>
      <c r="Y66" s="108">
        <v>0</v>
      </c>
      <c r="Z66" s="34">
        <v>468.33535000000006</v>
      </c>
      <c r="AA66" s="108"/>
      <c r="AB66" s="34"/>
      <c r="AC66" s="34"/>
      <c r="AD66" s="109">
        <v>233.8</v>
      </c>
      <c r="AE66" s="109"/>
      <c r="AF66" s="109"/>
      <c r="AG66" s="109"/>
      <c r="AH66" s="109">
        <v>2324</v>
      </c>
      <c r="AI66" s="109">
        <v>0</v>
      </c>
      <c r="AJ66" s="109">
        <v>0</v>
      </c>
      <c r="AK66" s="109">
        <v>0</v>
      </c>
      <c r="AL66" s="32"/>
      <c r="AM66" s="32"/>
      <c r="AN66" s="32"/>
      <c r="AO66" s="32"/>
      <c r="AP66" s="32">
        <v>0</v>
      </c>
      <c r="AQ66" s="32">
        <v>0</v>
      </c>
      <c r="AR66" s="32">
        <v>0</v>
      </c>
      <c r="AS66" s="32">
        <v>0</v>
      </c>
      <c r="AT66" s="110">
        <v>0</v>
      </c>
      <c r="AU66" s="110">
        <v>0</v>
      </c>
      <c r="AV66" s="110">
        <v>0</v>
      </c>
      <c r="AW66" s="110">
        <v>0</v>
      </c>
      <c r="AX66" s="50">
        <f t="shared" si="5"/>
        <v>7009.13951</v>
      </c>
      <c r="AY66" s="50">
        <f t="shared" si="5"/>
        <v>2</v>
      </c>
      <c r="AZ66" s="50">
        <f t="shared" si="5"/>
        <v>263.78</v>
      </c>
      <c r="BA66" s="50">
        <f t="shared" si="5"/>
        <v>211.024</v>
      </c>
    </row>
    <row r="67" spans="1:53" ht="15">
      <c r="A67" s="64" t="s">
        <v>98</v>
      </c>
      <c r="B67" s="118">
        <v>146732.11823000002</v>
      </c>
      <c r="C67" s="118">
        <v>2142</v>
      </c>
      <c r="D67" s="118">
        <v>146758</v>
      </c>
      <c r="E67" s="118">
        <v>126363</v>
      </c>
      <c r="F67" s="95">
        <v>163872.3</v>
      </c>
      <c r="G67" s="95">
        <v>3927</v>
      </c>
      <c r="H67" s="95">
        <v>115452.99999999999</v>
      </c>
      <c r="I67" s="95">
        <v>93289.40000000001</v>
      </c>
      <c r="J67" s="131">
        <f aca="true" t="shared" si="9" ref="J67:Q67">SUM(J63:J66)</f>
        <v>440428</v>
      </c>
      <c r="K67" s="131">
        <f t="shared" si="9"/>
        <v>8631</v>
      </c>
      <c r="L67" s="131">
        <f t="shared" si="9"/>
        <v>329915.9937766001</v>
      </c>
      <c r="M67" s="131">
        <f t="shared" si="9"/>
        <v>268669.822270001</v>
      </c>
      <c r="N67" s="120">
        <f t="shared" si="9"/>
        <v>48639</v>
      </c>
      <c r="O67" s="118">
        <f t="shared" si="9"/>
        <v>1366</v>
      </c>
      <c r="P67" s="118">
        <f t="shared" si="9"/>
        <v>48784</v>
      </c>
      <c r="Q67" s="118">
        <f t="shared" si="9"/>
        <v>36094</v>
      </c>
      <c r="R67" s="137">
        <v>417038.3721099998</v>
      </c>
      <c r="S67" s="34">
        <v>9419</v>
      </c>
      <c r="T67" s="34">
        <v>352128.0174400016</v>
      </c>
      <c r="U67" s="34">
        <v>290095.528700002</v>
      </c>
      <c r="V67" s="118">
        <v>168200</v>
      </c>
      <c r="W67" s="115">
        <v>2233</v>
      </c>
      <c r="X67" s="115">
        <v>144417.71656</v>
      </c>
      <c r="Y67" s="115">
        <v>124050.49574000001</v>
      </c>
      <c r="Z67" s="101">
        <v>227186.0729400004</v>
      </c>
      <c r="AA67" s="106">
        <f>SUM(AA63:AA65)</f>
        <v>5010</v>
      </c>
      <c r="AB67" s="106">
        <f>SUM(AB63:AB65)</f>
        <v>194111.44023000036</v>
      </c>
      <c r="AC67" s="106">
        <f>SUM(AC63:AC65)</f>
        <v>155493.60861999978</v>
      </c>
      <c r="AD67" s="132">
        <v>29402.1</v>
      </c>
      <c r="AE67" s="132">
        <v>2234</v>
      </c>
      <c r="AF67" s="132">
        <v>43122.7</v>
      </c>
      <c r="AG67" s="132">
        <v>31188.3</v>
      </c>
      <c r="AH67" s="132">
        <v>14294</v>
      </c>
      <c r="AI67" s="132">
        <v>0</v>
      </c>
      <c r="AJ67" s="132">
        <v>0</v>
      </c>
      <c r="AK67" s="132">
        <v>0</v>
      </c>
      <c r="AL67" s="95">
        <v>101610.13430999986</v>
      </c>
      <c r="AM67" s="95">
        <v>2143</v>
      </c>
      <c r="AN67" s="95">
        <v>74282.21701000005</v>
      </c>
      <c r="AO67" s="95">
        <v>70227.10848999994</v>
      </c>
      <c r="AP67" s="95">
        <v>38662.18827</v>
      </c>
      <c r="AQ67" s="95">
        <v>118158</v>
      </c>
      <c r="AR67" s="95">
        <v>53408.33447000251</v>
      </c>
      <c r="AS67" s="95">
        <v>53381.8931300025</v>
      </c>
      <c r="AT67" s="118">
        <v>6200</v>
      </c>
      <c r="AU67" s="118">
        <v>135</v>
      </c>
      <c r="AV67" s="118">
        <v>3793</v>
      </c>
      <c r="AW67" s="118">
        <v>2734</v>
      </c>
      <c r="AX67" s="55">
        <f t="shared" si="5"/>
        <v>1802264.2858600002</v>
      </c>
      <c r="AY67" s="55">
        <f t="shared" si="5"/>
        <v>155398</v>
      </c>
      <c r="AZ67" s="55">
        <f t="shared" si="5"/>
        <v>1506174.4194866044</v>
      </c>
      <c r="BA67" s="55">
        <f t="shared" si="5"/>
        <v>1251587.1569500053</v>
      </c>
    </row>
    <row r="68" spans="1:53" ht="15">
      <c r="A68" s="62" t="s">
        <v>101</v>
      </c>
      <c r="B68" s="52"/>
      <c r="C68" s="52"/>
      <c r="D68" s="52"/>
      <c r="E68" s="52"/>
      <c r="F68" s="52"/>
      <c r="G68" s="52"/>
      <c r="H68" s="52"/>
      <c r="I68" s="52"/>
      <c r="J68" s="52"/>
      <c r="K68" s="52"/>
      <c r="L68" s="52"/>
      <c r="M68" s="52"/>
      <c r="N68" s="52"/>
      <c r="O68" s="52"/>
      <c r="P68" s="52"/>
      <c r="Q68" s="52"/>
      <c r="R68" s="52"/>
      <c r="S68" s="52"/>
      <c r="T68" s="52"/>
      <c r="U68" s="52"/>
      <c r="V68" s="52"/>
      <c r="W68" s="52"/>
      <c r="X68" s="52"/>
      <c r="Y68" s="52"/>
      <c r="Z68" s="117"/>
      <c r="AA68" s="117"/>
      <c r="AB68" s="117"/>
      <c r="AC68" s="117"/>
      <c r="AD68" s="117"/>
      <c r="AE68" s="117"/>
      <c r="AF68" s="117"/>
      <c r="AG68" s="117"/>
      <c r="AH68" s="138"/>
      <c r="AI68" s="52"/>
      <c r="AJ68" s="52"/>
      <c r="AK68" s="52"/>
      <c r="AL68" s="52"/>
      <c r="AM68" s="52"/>
      <c r="AN68" s="52"/>
      <c r="AO68" s="52"/>
      <c r="AP68" s="52"/>
      <c r="AQ68" s="52"/>
      <c r="AR68" s="52"/>
      <c r="AS68" s="52"/>
      <c r="AT68" s="104"/>
      <c r="AU68" s="105"/>
      <c r="AV68" s="105"/>
      <c r="AW68" s="105"/>
      <c r="AX68" s="30"/>
      <c r="AY68" s="30"/>
      <c r="AZ68" s="30"/>
      <c r="BA68" s="30"/>
    </row>
    <row r="69" spans="1:53" ht="15">
      <c r="A69" s="62" t="s">
        <v>148</v>
      </c>
      <c r="B69" s="51"/>
      <c r="C69" s="51"/>
      <c r="D69" s="51"/>
      <c r="E69" s="51"/>
      <c r="F69" s="51"/>
      <c r="G69" s="51"/>
      <c r="H69" s="51"/>
      <c r="I69" s="51"/>
      <c r="J69" s="51"/>
      <c r="K69" s="51"/>
      <c r="L69" s="51"/>
      <c r="M69" s="51"/>
      <c r="N69" s="51"/>
      <c r="O69" s="51"/>
      <c r="P69" s="51"/>
      <c r="Q69" s="51"/>
      <c r="R69" s="51"/>
      <c r="S69" s="51"/>
      <c r="T69" s="51"/>
      <c r="U69" s="51"/>
      <c r="V69" s="51"/>
      <c r="W69" s="51"/>
      <c r="X69" s="51"/>
      <c r="Y69" s="51"/>
      <c r="Z69" s="133"/>
      <c r="AA69" s="133"/>
      <c r="AB69" s="133"/>
      <c r="AC69" s="133"/>
      <c r="AD69" s="133"/>
      <c r="AE69" s="133"/>
      <c r="AF69" s="133"/>
      <c r="AG69" s="133"/>
      <c r="AH69" s="138"/>
      <c r="AI69" s="51"/>
      <c r="AJ69" s="51"/>
      <c r="AK69" s="51"/>
      <c r="AL69" s="51"/>
      <c r="AM69" s="51"/>
      <c r="AN69" s="51"/>
      <c r="AO69" s="51"/>
      <c r="AP69" s="51"/>
      <c r="AQ69" s="51"/>
      <c r="AR69" s="51"/>
      <c r="AS69" s="51"/>
      <c r="AT69" s="104"/>
      <c r="AU69" s="105"/>
      <c r="AV69" s="105"/>
      <c r="AW69" s="105"/>
      <c r="AX69" s="30"/>
      <c r="AY69" s="30"/>
      <c r="AZ69" s="30"/>
      <c r="BA69" s="30"/>
    </row>
    <row r="70" spans="1:53" ht="15">
      <c r="A70" s="65" t="s">
        <v>149</v>
      </c>
      <c r="B70" s="111">
        <v>1702.67659</v>
      </c>
      <c r="C70" s="108">
        <v>0</v>
      </c>
      <c r="D70" s="108">
        <v>0</v>
      </c>
      <c r="E70" s="108">
        <v>0</v>
      </c>
      <c r="F70" s="37"/>
      <c r="G70" s="37">
        <v>0</v>
      </c>
      <c r="H70" s="37">
        <v>0</v>
      </c>
      <c r="I70" s="37">
        <v>0</v>
      </c>
      <c r="J70" s="37"/>
      <c r="K70" s="37"/>
      <c r="L70" s="37"/>
      <c r="M70" s="37"/>
      <c r="N70" s="119"/>
      <c r="O70" s="108"/>
      <c r="P70" s="108"/>
      <c r="Q70" s="108"/>
      <c r="R70" s="136">
        <v>50412.556679999994</v>
      </c>
      <c r="S70" s="34">
        <v>0</v>
      </c>
      <c r="T70" s="34">
        <v>0</v>
      </c>
      <c r="U70" s="34">
        <v>0</v>
      </c>
      <c r="V70" s="37"/>
      <c r="W70" s="37"/>
      <c r="X70" s="37"/>
      <c r="Y70" s="37"/>
      <c r="Z70" s="34">
        <v>183792.17119999998</v>
      </c>
      <c r="AA70" s="34"/>
      <c r="AB70" s="34"/>
      <c r="AC70" s="34"/>
      <c r="AD70" s="109">
        <v>2793.1</v>
      </c>
      <c r="AE70" s="109">
        <v>7</v>
      </c>
      <c r="AF70" s="109">
        <v>3424</v>
      </c>
      <c r="AG70" s="109">
        <v>2391</v>
      </c>
      <c r="AH70" s="109">
        <v>210</v>
      </c>
      <c r="AI70" s="109">
        <v>0</v>
      </c>
      <c r="AJ70" s="109">
        <v>0</v>
      </c>
      <c r="AK70" s="109">
        <v>0</v>
      </c>
      <c r="AL70" s="37"/>
      <c r="AM70" s="37"/>
      <c r="AN70" s="37"/>
      <c r="AO70" s="37"/>
      <c r="AP70" s="88">
        <v>0</v>
      </c>
      <c r="AQ70" s="34">
        <v>0</v>
      </c>
      <c r="AR70" s="34">
        <v>0</v>
      </c>
      <c r="AS70" s="34">
        <v>0</v>
      </c>
      <c r="AT70" s="110">
        <v>0</v>
      </c>
      <c r="AU70" s="110">
        <v>0</v>
      </c>
      <c r="AV70" s="110">
        <v>0</v>
      </c>
      <c r="AW70" s="110">
        <v>0</v>
      </c>
      <c r="AX70" s="50">
        <f t="shared" si="5"/>
        <v>238910.50446999999</v>
      </c>
      <c r="AY70" s="50">
        <f t="shared" si="5"/>
        <v>7</v>
      </c>
      <c r="AZ70" s="50">
        <f t="shared" si="5"/>
        <v>3424</v>
      </c>
      <c r="BA70" s="50">
        <f t="shared" si="5"/>
        <v>2391</v>
      </c>
    </row>
    <row r="71" spans="1:53" ht="15">
      <c r="A71" s="63" t="s">
        <v>150</v>
      </c>
      <c r="B71" s="111">
        <v>663.57845</v>
      </c>
      <c r="C71" s="108">
        <v>0</v>
      </c>
      <c r="D71" s="108">
        <v>0</v>
      </c>
      <c r="E71" s="108">
        <v>0</v>
      </c>
      <c r="F71" s="37"/>
      <c r="G71" s="37">
        <v>0</v>
      </c>
      <c r="H71" s="37">
        <v>0</v>
      </c>
      <c r="I71" s="37">
        <v>0</v>
      </c>
      <c r="J71" s="37"/>
      <c r="K71" s="37"/>
      <c r="L71" s="37"/>
      <c r="M71" s="37"/>
      <c r="N71" s="119"/>
      <c r="O71" s="108"/>
      <c r="P71" s="108"/>
      <c r="Q71" s="108"/>
      <c r="R71" s="136">
        <v>6430.774760000001</v>
      </c>
      <c r="S71" s="34">
        <v>0</v>
      </c>
      <c r="T71" s="34">
        <v>0</v>
      </c>
      <c r="U71" s="34">
        <v>0</v>
      </c>
      <c r="V71" s="37"/>
      <c r="W71" s="37"/>
      <c r="X71" s="37"/>
      <c r="Y71" s="37"/>
      <c r="Z71" s="34">
        <v>1483.9930000000002</v>
      </c>
      <c r="AA71" s="34"/>
      <c r="AB71" s="34"/>
      <c r="AC71" s="34"/>
      <c r="AD71" s="109">
        <v>324.8</v>
      </c>
      <c r="AE71" s="109">
        <v>3</v>
      </c>
      <c r="AF71" s="109">
        <v>432</v>
      </c>
      <c r="AG71" s="109">
        <v>149.3</v>
      </c>
      <c r="AH71" s="109">
        <v>222</v>
      </c>
      <c r="AI71" s="109">
        <v>0</v>
      </c>
      <c r="AJ71" s="109">
        <v>0</v>
      </c>
      <c r="AK71" s="109">
        <v>0</v>
      </c>
      <c r="AL71" s="37"/>
      <c r="AM71" s="37"/>
      <c r="AN71" s="37"/>
      <c r="AO71" s="37"/>
      <c r="AP71" s="88">
        <v>15.04044</v>
      </c>
      <c r="AQ71" s="34">
        <v>0</v>
      </c>
      <c r="AR71" s="34">
        <v>0</v>
      </c>
      <c r="AS71" s="34">
        <v>0</v>
      </c>
      <c r="AT71" s="111">
        <v>245</v>
      </c>
      <c r="AU71" s="110">
        <v>0</v>
      </c>
      <c r="AV71" s="110">
        <v>0</v>
      </c>
      <c r="AW71" s="110">
        <v>0</v>
      </c>
      <c r="AX71" s="50">
        <f t="shared" si="5"/>
        <v>9385.186650000001</v>
      </c>
      <c r="AY71" s="50">
        <f t="shared" si="5"/>
        <v>3</v>
      </c>
      <c r="AZ71" s="50">
        <f t="shared" si="5"/>
        <v>432</v>
      </c>
      <c r="BA71" s="50">
        <f t="shared" si="5"/>
        <v>149.3</v>
      </c>
    </row>
    <row r="72" spans="1:53" ht="15">
      <c r="A72" s="63" t="s">
        <v>151</v>
      </c>
      <c r="B72" s="111">
        <v>0</v>
      </c>
      <c r="C72" s="108">
        <v>0</v>
      </c>
      <c r="D72" s="108">
        <v>0</v>
      </c>
      <c r="E72" s="108">
        <v>0</v>
      </c>
      <c r="F72" s="37">
        <v>2134.1</v>
      </c>
      <c r="G72" s="37">
        <v>0</v>
      </c>
      <c r="H72" s="37">
        <v>0</v>
      </c>
      <c r="I72" s="37">
        <v>0</v>
      </c>
      <c r="J72" s="37"/>
      <c r="K72" s="37"/>
      <c r="L72" s="37"/>
      <c r="M72" s="37"/>
      <c r="N72" s="119">
        <v>234</v>
      </c>
      <c r="O72" s="108"/>
      <c r="P72" s="108"/>
      <c r="Q72" s="108"/>
      <c r="R72" s="136">
        <v>5561.65444</v>
      </c>
      <c r="S72" s="34">
        <v>0</v>
      </c>
      <c r="T72" s="34">
        <v>0</v>
      </c>
      <c r="U72" s="34">
        <v>0</v>
      </c>
      <c r="V72" s="37"/>
      <c r="W72" s="37"/>
      <c r="X72" s="37"/>
      <c r="Y72" s="37"/>
      <c r="Z72" s="34">
        <v>1650.0774000000004</v>
      </c>
      <c r="AA72" s="34"/>
      <c r="AB72" s="34"/>
      <c r="AC72" s="34"/>
      <c r="AD72" s="109">
        <v>1049.1</v>
      </c>
      <c r="AE72" s="109">
        <v>8</v>
      </c>
      <c r="AF72" s="109">
        <v>1176.7</v>
      </c>
      <c r="AG72" s="109">
        <v>807</v>
      </c>
      <c r="AH72" s="109">
        <v>1896</v>
      </c>
      <c r="AI72" s="109">
        <v>0</v>
      </c>
      <c r="AJ72" s="109">
        <v>0</v>
      </c>
      <c r="AK72" s="109">
        <v>0</v>
      </c>
      <c r="AL72" s="37"/>
      <c r="AM72" s="37"/>
      <c r="AN72" s="37"/>
      <c r="AO72" s="37"/>
      <c r="AP72" s="88">
        <v>28.83571</v>
      </c>
      <c r="AQ72" s="34">
        <v>0</v>
      </c>
      <c r="AR72" s="34">
        <v>0</v>
      </c>
      <c r="AS72" s="34">
        <v>0</v>
      </c>
      <c r="AT72" s="111">
        <v>182</v>
      </c>
      <c r="AU72" s="110">
        <v>0</v>
      </c>
      <c r="AV72" s="110">
        <v>0</v>
      </c>
      <c r="AW72" s="110">
        <v>0</v>
      </c>
      <c r="AX72" s="50">
        <f t="shared" si="5"/>
        <v>12735.76755</v>
      </c>
      <c r="AY72" s="50">
        <f t="shared" si="5"/>
        <v>8</v>
      </c>
      <c r="AZ72" s="50">
        <f t="shared" si="5"/>
        <v>1176.7</v>
      </c>
      <c r="BA72" s="50">
        <f t="shared" si="5"/>
        <v>807</v>
      </c>
    </row>
    <row r="73" spans="1:53" ht="15">
      <c r="A73" s="63" t="s">
        <v>152</v>
      </c>
      <c r="B73" s="111">
        <v>0</v>
      </c>
      <c r="C73" s="108">
        <v>0</v>
      </c>
      <c r="D73" s="108">
        <v>0</v>
      </c>
      <c r="E73" s="108">
        <v>0</v>
      </c>
      <c r="F73" s="32"/>
      <c r="G73" s="32">
        <v>0</v>
      </c>
      <c r="H73" s="32">
        <v>0</v>
      </c>
      <c r="I73" s="32">
        <v>0</v>
      </c>
      <c r="J73" s="32"/>
      <c r="K73" s="32"/>
      <c r="L73" s="32"/>
      <c r="M73" s="32"/>
      <c r="N73" s="119"/>
      <c r="O73" s="108"/>
      <c r="P73" s="108"/>
      <c r="Q73" s="108"/>
      <c r="R73" s="136">
        <v>2622.6724400000003</v>
      </c>
      <c r="S73" s="34">
        <v>0</v>
      </c>
      <c r="T73" s="34">
        <v>0</v>
      </c>
      <c r="U73" s="34">
        <v>0</v>
      </c>
      <c r="V73" s="32"/>
      <c r="W73" s="32"/>
      <c r="X73" s="32"/>
      <c r="Y73" s="32"/>
      <c r="Z73" s="34">
        <v>1027.32352</v>
      </c>
      <c r="AA73" s="34"/>
      <c r="AB73" s="34"/>
      <c r="AC73" s="34"/>
      <c r="AD73" s="109">
        <v>7468.4</v>
      </c>
      <c r="AE73" s="109">
        <v>61</v>
      </c>
      <c r="AF73" s="109">
        <v>4931.9</v>
      </c>
      <c r="AG73" s="109">
        <v>1951.2</v>
      </c>
      <c r="AH73" s="109">
        <v>441</v>
      </c>
      <c r="AI73" s="109">
        <v>0</v>
      </c>
      <c r="AJ73" s="109">
        <v>0</v>
      </c>
      <c r="AK73" s="109">
        <v>0</v>
      </c>
      <c r="AL73" s="32"/>
      <c r="AM73" s="32"/>
      <c r="AN73" s="32"/>
      <c r="AO73" s="32"/>
      <c r="AP73" s="88">
        <v>0</v>
      </c>
      <c r="AQ73" s="34">
        <v>0</v>
      </c>
      <c r="AR73" s="34">
        <v>0</v>
      </c>
      <c r="AS73" s="34">
        <v>0</v>
      </c>
      <c r="AT73" s="111">
        <v>1182</v>
      </c>
      <c r="AU73" s="110">
        <v>0</v>
      </c>
      <c r="AV73" s="110">
        <v>0</v>
      </c>
      <c r="AW73" s="110">
        <v>0</v>
      </c>
      <c r="AX73" s="50">
        <f t="shared" si="5"/>
        <v>12741.39596</v>
      </c>
      <c r="AY73" s="50">
        <f t="shared" si="5"/>
        <v>61</v>
      </c>
      <c r="AZ73" s="50">
        <f t="shared" si="5"/>
        <v>4931.9</v>
      </c>
      <c r="BA73" s="50">
        <f t="shared" si="5"/>
        <v>1951.2</v>
      </c>
    </row>
    <row r="74" spans="1:53" ht="15">
      <c r="A74" s="72" t="s">
        <v>153</v>
      </c>
      <c r="B74" s="111">
        <v>0</v>
      </c>
      <c r="C74" s="108">
        <v>0</v>
      </c>
      <c r="D74" s="108">
        <v>0</v>
      </c>
      <c r="E74" s="108">
        <v>0</v>
      </c>
      <c r="F74" s="32"/>
      <c r="G74" s="32">
        <v>0</v>
      </c>
      <c r="H74" s="32">
        <v>0</v>
      </c>
      <c r="I74" s="32">
        <v>0</v>
      </c>
      <c r="J74" s="32"/>
      <c r="K74" s="32"/>
      <c r="L74" s="32"/>
      <c r="M74" s="32"/>
      <c r="N74" s="123"/>
      <c r="O74" s="108"/>
      <c r="P74" s="108"/>
      <c r="Q74" s="108"/>
      <c r="R74" s="141">
        <v>267.24983</v>
      </c>
      <c r="S74" s="34">
        <v>0</v>
      </c>
      <c r="T74" s="34">
        <v>0</v>
      </c>
      <c r="U74" s="34">
        <v>0</v>
      </c>
      <c r="V74" s="32"/>
      <c r="W74" s="32"/>
      <c r="X74" s="32"/>
      <c r="Y74" s="32"/>
      <c r="Z74" s="34">
        <v>158.95693</v>
      </c>
      <c r="AA74" s="34"/>
      <c r="AB74" s="34"/>
      <c r="AC74" s="34"/>
      <c r="AD74" s="109">
        <v>544.8</v>
      </c>
      <c r="AE74" s="109">
        <v>8</v>
      </c>
      <c r="AF74" s="109">
        <v>902</v>
      </c>
      <c r="AG74" s="109">
        <v>521.9</v>
      </c>
      <c r="AH74" s="109">
        <v>146</v>
      </c>
      <c r="AI74" s="109">
        <v>0</v>
      </c>
      <c r="AJ74" s="109">
        <v>0</v>
      </c>
      <c r="AK74" s="109">
        <v>0</v>
      </c>
      <c r="AL74" s="32"/>
      <c r="AM74" s="32"/>
      <c r="AN74" s="32"/>
      <c r="AO74" s="32"/>
      <c r="AP74" s="88">
        <v>31.861849999999997</v>
      </c>
      <c r="AQ74" s="34">
        <v>0</v>
      </c>
      <c r="AR74" s="34">
        <v>0</v>
      </c>
      <c r="AS74" s="34">
        <v>0</v>
      </c>
      <c r="AT74" s="126">
        <v>260</v>
      </c>
      <c r="AU74" s="110">
        <v>0</v>
      </c>
      <c r="AV74" s="110">
        <v>0</v>
      </c>
      <c r="AW74" s="110">
        <v>0</v>
      </c>
      <c r="AX74" s="50">
        <f t="shared" si="5"/>
        <v>1408.86861</v>
      </c>
      <c r="AY74" s="50">
        <f t="shared" si="5"/>
        <v>8</v>
      </c>
      <c r="AZ74" s="50">
        <f t="shared" si="5"/>
        <v>902</v>
      </c>
      <c r="BA74" s="50">
        <f t="shared" si="5"/>
        <v>521.9</v>
      </c>
    </row>
    <row r="75" spans="1:53" ht="15">
      <c r="A75" s="72" t="s">
        <v>154</v>
      </c>
      <c r="B75" s="111">
        <v>7.20917</v>
      </c>
      <c r="C75" s="108"/>
      <c r="D75" s="108"/>
      <c r="E75" s="108"/>
      <c r="F75" s="32">
        <v>20.7</v>
      </c>
      <c r="G75" s="32">
        <v>0</v>
      </c>
      <c r="H75" s="32">
        <v>0</v>
      </c>
      <c r="I75" s="32">
        <v>0</v>
      </c>
      <c r="J75" s="32"/>
      <c r="K75" s="32"/>
      <c r="L75" s="32"/>
      <c r="M75" s="32"/>
      <c r="N75" s="123">
        <v>66</v>
      </c>
      <c r="O75" s="108"/>
      <c r="P75" s="108"/>
      <c r="Q75" s="108"/>
      <c r="R75" s="141">
        <v>778.87625</v>
      </c>
      <c r="S75" s="34">
        <v>0</v>
      </c>
      <c r="T75" s="34">
        <v>0</v>
      </c>
      <c r="U75" s="34">
        <v>0</v>
      </c>
      <c r="V75" s="32"/>
      <c r="W75" s="32"/>
      <c r="X75" s="32"/>
      <c r="Y75" s="32"/>
      <c r="Z75" s="34">
        <v>658.77236</v>
      </c>
      <c r="AA75" s="34"/>
      <c r="AB75" s="34"/>
      <c r="AC75" s="34"/>
      <c r="AD75" s="109">
        <v>247.2</v>
      </c>
      <c r="AE75" s="109">
        <v>4</v>
      </c>
      <c r="AF75" s="109">
        <v>238.3</v>
      </c>
      <c r="AG75" s="109">
        <v>180.9</v>
      </c>
      <c r="AH75" s="109">
        <v>490</v>
      </c>
      <c r="AI75" s="109">
        <v>0</v>
      </c>
      <c r="AJ75" s="109">
        <v>0</v>
      </c>
      <c r="AK75" s="109">
        <v>0</v>
      </c>
      <c r="AL75" s="32"/>
      <c r="AM75" s="32"/>
      <c r="AN75" s="32"/>
      <c r="AO75" s="32"/>
      <c r="AP75" s="88">
        <v>0</v>
      </c>
      <c r="AQ75" s="34">
        <v>0</v>
      </c>
      <c r="AR75" s="34">
        <v>0</v>
      </c>
      <c r="AS75" s="34">
        <v>0</v>
      </c>
      <c r="AT75" s="126">
        <v>228</v>
      </c>
      <c r="AU75" s="110">
        <v>0</v>
      </c>
      <c r="AV75" s="110">
        <v>0</v>
      </c>
      <c r="AW75" s="110">
        <v>0</v>
      </c>
      <c r="AX75" s="50">
        <f t="shared" si="5"/>
        <v>2496.75778</v>
      </c>
      <c r="AY75" s="50">
        <f t="shared" si="5"/>
        <v>4</v>
      </c>
      <c r="AZ75" s="50">
        <f t="shared" si="5"/>
        <v>238.3</v>
      </c>
      <c r="BA75" s="50">
        <f t="shared" si="5"/>
        <v>180.9</v>
      </c>
    </row>
    <row r="76" spans="1:53" ht="15">
      <c r="A76" s="63" t="s">
        <v>155</v>
      </c>
      <c r="B76" s="111">
        <v>0</v>
      </c>
      <c r="C76" s="108">
        <v>0</v>
      </c>
      <c r="D76" s="108">
        <v>0</v>
      </c>
      <c r="E76" s="108">
        <v>0</v>
      </c>
      <c r="F76" s="32"/>
      <c r="G76" s="32">
        <v>0</v>
      </c>
      <c r="H76" s="32">
        <v>0</v>
      </c>
      <c r="I76" s="32">
        <v>0</v>
      </c>
      <c r="J76" s="32"/>
      <c r="K76" s="32"/>
      <c r="L76" s="32"/>
      <c r="M76" s="32"/>
      <c r="N76" s="119">
        <v>3851</v>
      </c>
      <c r="O76" s="108"/>
      <c r="P76" s="108"/>
      <c r="Q76" s="108"/>
      <c r="R76" s="136">
        <v>9031.44185</v>
      </c>
      <c r="S76" s="34">
        <v>0</v>
      </c>
      <c r="T76" s="34">
        <v>0</v>
      </c>
      <c r="U76" s="34">
        <v>0</v>
      </c>
      <c r="V76" s="32"/>
      <c r="W76" s="32"/>
      <c r="X76" s="32"/>
      <c r="Y76" s="32"/>
      <c r="Z76" s="34">
        <v>4089.97036</v>
      </c>
      <c r="AA76" s="34"/>
      <c r="AB76" s="34"/>
      <c r="AC76" s="34"/>
      <c r="AD76" s="109">
        <v>6521.9</v>
      </c>
      <c r="AE76" s="109">
        <v>14</v>
      </c>
      <c r="AF76" s="109">
        <v>1951</v>
      </c>
      <c r="AG76" s="109">
        <v>1263.7</v>
      </c>
      <c r="AH76" s="109">
        <v>4324</v>
      </c>
      <c r="AI76" s="109">
        <v>0</v>
      </c>
      <c r="AJ76" s="109">
        <v>0</v>
      </c>
      <c r="AK76" s="109">
        <v>0</v>
      </c>
      <c r="AL76" s="32"/>
      <c r="AM76" s="32"/>
      <c r="AN76" s="32"/>
      <c r="AO76" s="32"/>
      <c r="AP76" s="88">
        <v>2.89203</v>
      </c>
      <c r="AQ76" s="34">
        <v>0</v>
      </c>
      <c r="AR76" s="34">
        <v>0</v>
      </c>
      <c r="AS76" s="34">
        <v>0</v>
      </c>
      <c r="AT76" s="111">
        <v>2291</v>
      </c>
      <c r="AU76" s="110">
        <v>0</v>
      </c>
      <c r="AV76" s="110">
        <v>0</v>
      </c>
      <c r="AW76" s="110">
        <v>0</v>
      </c>
      <c r="AX76" s="50">
        <f t="shared" si="5"/>
        <v>30112.204239999995</v>
      </c>
      <c r="AY76" s="50">
        <f t="shared" si="5"/>
        <v>14</v>
      </c>
      <c r="AZ76" s="50">
        <f t="shared" si="5"/>
        <v>1951</v>
      </c>
      <c r="BA76" s="50">
        <f t="shared" si="5"/>
        <v>1263.7</v>
      </c>
    </row>
    <row r="77" spans="1:53" ht="15">
      <c r="A77" s="64" t="s">
        <v>98</v>
      </c>
      <c r="B77" s="118">
        <v>2373.46421</v>
      </c>
      <c r="C77" s="118">
        <v>0</v>
      </c>
      <c r="D77" s="118">
        <v>0</v>
      </c>
      <c r="E77" s="118">
        <v>0</v>
      </c>
      <c r="F77" s="95">
        <v>2154.7999999999997</v>
      </c>
      <c r="G77" s="95">
        <v>0</v>
      </c>
      <c r="H77" s="95">
        <v>0</v>
      </c>
      <c r="I77" s="95">
        <v>0</v>
      </c>
      <c r="J77" s="131">
        <f aca="true" t="shared" si="10" ref="J77:Q77">SUM(J70:J76)</f>
        <v>0</v>
      </c>
      <c r="K77" s="131">
        <f t="shared" si="10"/>
        <v>0</v>
      </c>
      <c r="L77" s="131">
        <f t="shared" si="10"/>
        <v>0</v>
      </c>
      <c r="M77" s="131">
        <f t="shared" si="10"/>
        <v>0</v>
      </c>
      <c r="N77" s="120">
        <f t="shared" si="10"/>
        <v>4151</v>
      </c>
      <c r="O77" s="118">
        <f t="shared" si="10"/>
        <v>0</v>
      </c>
      <c r="P77" s="118">
        <f t="shared" si="10"/>
        <v>0</v>
      </c>
      <c r="Q77" s="118">
        <f t="shared" si="10"/>
        <v>0</v>
      </c>
      <c r="R77" s="137">
        <v>75105.22624999999</v>
      </c>
      <c r="S77" s="34">
        <v>0</v>
      </c>
      <c r="T77" s="34">
        <v>0</v>
      </c>
      <c r="U77" s="34">
        <v>0</v>
      </c>
      <c r="V77" s="95"/>
      <c r="W77" s="95"/>
      <c r="X77" s="95"/>
      <c r="Y77" s="95"/>
      <c r="Z77" s="133">
        <v>192861.26476999998</v>
      </c>
      <c r="AA77" s="34">
        <v>0</v>
      </c>
      <c r="AB77" s="34">
        <v>0</v>
      </c>
      <c r="AC77" s="34">
        <v>0</v>
      </c>
      <c r="AD77" s="132">
        <v>18949.3</v>
      </c>
      <c r="AE77" s="132">
        <v>105</v>
      </c>
      <c r="AF77" s="132">
        <v>13056</v>
      </c>
      <c r="AG77" s="132">
        <v>7265.1</v>
      </c>
      <c r="AH77" s="132">
        <v>7729</v>
      </c>
      <c r="AI77" s="132">
        <v>0</v>
      </c>
      <c r="AJ77" s="132">
        <v>0</v>
      </c>
      <c r="AK77" s="132">
        <v>0</v>
      </c>
      <c r="AL77" s="95">
        <v>0</v>
      </c>
      <c r="AM77" s="95">
        <v>0</v>
      </c>
      <c r="AN77" s="95">
        <v>0</v>
      </c>
      <c r="AO77" s="95">
        <v>0</v>
      </c>
      <c r="AP77" s="113">
        <v>78.63003</v>
      </c>
      <c r="AQ77" s="113">
        <v>0</v>
      </c>
      <c r="AR77" s="113">
        <v>0</v>
      </c>
      <c r="AS77" s="113">
        <v>0</v>
      </c>
      <c r="AT77" s="118">
        <v>4388</v>
      </c>
      <c r="AU77" s="118">
        <v>0</v>
      </c>
      <c r="AV77" s="118">
        <v>0</v>
      </c>
      <c r="AW77" s="118">
        <v>0</v>
      </c>
      <c r="AX77" s="55">
        <f t="shared" si="5"/>
        <v>307790.68525999994</v>
      </c>
      <c r="AY77" s="55">
        <f t="shared" si="5"/>
        <v>105</v>
      </c>
      <c r="AZ77" s="55">
        <f t="shared" si="5"/>
        <v>13056</v>
      </c>
      <c r="BA77" s="55">
        <f t="shared" si="5"/>
        <v>7265.1</v>
      </c>
    </row>
    <row r="78" spans="1:53" ht="15">
      <c r="A78" s="62" t="s">
        <v>156</v>
      </c>
      <c r="B78" s="52"/>
      <c r="C78" s="52"/>
      <c r="D78" s="52"/>
      <c r="E78" s="52"/>
      <c r="F78" s="52"/>
      <c r="G78" s="52"/>
      <c r="H78" s="52"/>
      <c r="I78" s="52"/>
      <c r="J78" s="52"/>
      <c r="K78" s="52"/>
      <c r="L78" s="52"/>
      <c r="M78" s="52"/>
      <c r="N78" s="52"/>
      <c r="O78" s="52"/>
      <c r="P78" s="52"/>
      <c r="Q78" s="52"/>
      <c r="R78" s="142"/>
      <c r="S78" s="105"/>
      <c r="T78" s="105"/>
      <c r="U78" s="105"/>
      <c r="V78" s="52"/>
      <c r="W78" s="52"/>
      <c r="X78" s="52"/>
      <c r="Y78" s="52"/>
      <c r="Z78" s="117"/>
      <c r="AA78" s="117"/>
      <c r="AB78" s="117"/>
      <c r="AC78" s="117"/>
      <c r="AD78" s="117"/>
      <c r="AE78" s="117"/>
      <c r="AF78" s="117"/>
      <c r="AG78" s="117"/>
      <c r="AH78" s="138"/>
      <c r="AI78" s="52"/>
      <c r="AJ78" s="52"/>
      <c r="AK78" s="52"/>
      <c r="AL78" s="52"/>
      <c r="AM78" s="52"/>
      <c r="AN78" s="52"/>
      <c r="AO78" s="52"/>
      <c r="AP78" s="52"/>
      <c r="AQ78" s="52"/>
      <c r="AR78" s="52"/>
      <c r="AS78" s="52"/>
      <c r="AT78" s="104"/>
      <c r="AU78" s="105"/>
      <c r="AV78" s="105"/>
      <c r="AW78" s="105"/>
      <c r="AX78" s="30"/>
      <c r="AY78" s="30"/>
      <c r="AZ78" s="30"/>
      <c r="BA78" s="30"/>
    </row>
    <row r="79" spans="1:53" ht="15">
      <c r="A79" s="63" t="s">
        <v>157</v>
      </c>
      <c r="B79" s="111">
        <v>2373.92121</v>
      </c>
      <c r="C79" s="108">
        <v>0</v>
      </c>
      <c r="D79" s="108">
        <v>0</v>
      </c>
      <c r="E79" s="108">
        <v>0</v>
      </c>
      <c r="F79" s="37">
        <v>2154.7</v>
      </c>
      <c r="G79" s="37">
        <v>0</v>
      </c>
      <c r="H79" s="37">
        <v>0</v>
      </c>
      <c r="I79" s="37">
        <v>0</v>
      </c>
      <c r="J79" s="37"/>
      <c r="K79" s="37"/>
      <c r="L79" s="37"/>
      <c r="M79" s="37"/>
      <c r="N79" s="119">
        <v>4139</v>
      </c>
      <c r="O79" s="134"/>
      <c r="P79" s="134"/>
      <c r="Q79" s="134"/>
      <c r="R79" s="136">
        <v>73870.54454</v>
      </c>
      <c r="S79" s="41">
        <v>0</v>
      </c>
      <c r="T79" s="41">
        <v>0</v>
      </c>
      <c r="U79" s="41">
        <v>0</v>
      </c>
      <c r="V79" s="37"/>
      <c r="W79" s="37"/>
      <c r="X79" s="37"/>
      <c r="Y79" s="37"/>
      <c r="Z79" s="41">
        <v>192584.59617</v>
      </c>
      <c r="AA79" s="34"/>
      <c r="AB79" s="34"/>
      <c r="AC79" s="34"/>
      <c r="AD79" s="109">
        <v>18269.6</v>
      </c>
      <c r="AE79" s="109">
        <v>103</v>
      </c>
      <c r="AF79" s="109">
        <v>12961</v>
      </c>
      <c r="AG79" s="109">
        <v>7213.8</v>
      </c>
      <c r="AH79" s="109">
        <v>7590</v>
      </c>
      <c r="AI79" s="109">
        <v>0</v>
      </c>
      <c r="AJ79" s="109">
        <v>0</v>
      </c>
      <c r="AK79" s="109">
        <v>0</v>
      </c>
      <c r="AL79" s="37"/>
      <c r="AM79" s="37"/>
      <c r="AN79" s="37"/>
      <c r="AO79" s="37"/>
      <c r="AP79" s="88">
        <v>46.76818</v>
      </c>
      <c r="AQ79" s="41">
        <v>0</v>
      </c>
      <c r="AR79" s="41">
        <v>0</v>
      </c>
      <c r="AS79" s="41">
        <v>0</v>
      </c>
      <c r="AT79" s="111">
        <v>4057</v>
      </c>
      <c r="AU79" s="110">
        <v>0</v>
      </c>
      <c r="AV79" s="110">
        <v>0</v>
      </c>
      <c r="AW79" s="110">
        <v>0</v>
      </c>
      <c r="AX79" s="50">
        <f t="shared" si="5"/>
        <v>305086.1301</v>
      </c>
      <c r="AY79" s="50">
        <f t="shared" si="5"/>
        <v>103</v>
      </c>
      <c r="AZ79" s="50">
        <f t="shared" si="5"/>
        <v>12961</v>
      </c>
      <c r="BA79" s="50">
        <f t="shared" si="5"/>
        <v>7213.8</v>
      </c>
    </row>
    <row r="80" spans="1:53" ht="15">
      <c r="A80" s="63" t="s">
        <v>140</v>
      </c>
      <c r="B80" s="111">
        <v>0</v>
      </c>
      <c r="C80" s="108">
        <v>0</v>
      </c>
      <c r="D80" s="108">
        <v>0</v>
      </c>
      <c r="E80" s="108">
        <v>0</v>
      </c>
      <c r="F80" s="37"/>
      <c r="G80" s="37">
        <v>0</v>
      </c>
      <c r="H80" s="37">
        <v>0</v>
      </c>
      <c r="I80" s="37">
        <v>0</v>
      </c>
      <c r="J80" s="37"/>
      <c r="K80" s="37"/>
      <c r="L80" s="37"/>
      <c r="M80" s="37"/>
      <c r="N80" s="119"/>
      <c r="O80" s="134"/>
      <c r="P80" s="134"/>
      <c r="Q80" s="134"/>
      <c r="R80" s="136">
        <v>0</v>
      </c>
      <c r="S80" s="41">
        <v>0</v>
      </c>
      <c r="T80" s="41">
        <v>0</v>
      </c>
      <c r="U80" s="41">
        <v>0</v>
      </c>
      <c r="V80" s="37"/>
      <c r="W80" s="37"/>
      <c r="X80" s="37"/>
      <c r="Y80" s="37"/>
      <c r="Z80" s="41">
        <v>0</v>
      </c>
      <c r="AA80" s="41"/>
      <c r="AB80" s="41"/>
      <c r="AC80" s="41"/>
      <c r="AD80" s="109"/>
      <c r="AE80" s="109"/>
      <c r="AF80" s="109"/>
      <c r="AG80" s="109"/>
      <c r="AH80" s="109">
        <v>0</v>
      </c>
      <c r="AI80" s="109">
        <v>0</v>
      </c>
      <c r="AJ80" s="109">
        <v>0</v>
      </c>
      <c r="AK80" s="109">
        <v>0</v>
      </c>
      <c r="AL80" s="37"/>
      <c r="AM80" s="37"/>
      <c r="AN80" s="37"/>
      <c r="AO80" s="37"/>
      <c r="AP80" s="88">
        <v>0</v>
      </c>
      <c r="AQ80" s="41">
        <v>0</v>
      </c>
      <c r="AR80" s="41">
        <v>0</v>
      </c>
      <c r="AS80" s="41">
        <v>0</v>
      </c>
      <c r="AT80" s="110">
        <v>148</v>
      </c>
      <c r="AU80" s="110">
        <v>0</v>
      </c>
      <c r="AV80" s="110">
        <v>0</v>
      </c>
      <c r="AW80" s="110">
        <v>0</v>
      </c>
      <c r="AX80" s="50">
        <f t="shared" si="5"/>
        <v>148</v>
      </c>
      <c r="AY80" s="50">
        <f t="shared" si="5"/>
        <v>0</v>
      </c>
      <c r="AZ80" s="50">
        <f t="shared" si="5"/>
        <v>0</v>
      </c>
      <c r="BA80" s="50">
        <f t="shared" si="5"/>
        <v>0</v>
      </c>
    </row>
    <row r="81" spans="1:53" ht="15">
      <c r="A81" s="63" t="s">
        <v>141</v>
      </c>
      <c r="B81" s="111">
        <v>0</v>
      </c>
      <c r="C81" s="108">
        <v>0</v>
      </c>
      <c r="D81" s="108">
        <v>0</v>
      </c>
      <c r="E81" s="108">
        <v>0</v>
      </c>
      <c r="F81" s="32"/>
      <c r="G81" s="32">
        <v>0</v>
      </c>
      <c r="H81" s="32">
        <v>0</v>
      </c>
      <c r="I81" s="32">
        <v>0</v>
      </c>
      <c r="J81" s="32"/>
      <c r="K81" s="32"/>
      <c r="L81" s="32"/>
      <c r="M81" s="32"/>
      <c r="N81" s="119">
        <v>12</v>
      </c>
      <c r="O81" s="134"/>
      <c r="P81" s="134"/>
      <c r="Q81" s="134"/>
      <c r="R81" s="136">
        <v>1234.68171</v>
      </c>
      <c r="S81" s="41">
        <v>0</v>
      </c>
      <c r="T81" s="41">
        <v>0</v>
      </c>
      <c r="U81" s="41">
        <v>0</v>
      </c>
      <c r="V81" s="32"/>
      <c r="W81" s="32"/>
      <c r="X81" s="32"/>
      <c r="Y81" s="32"/>
      <c r="Z81" s="41">
        <v>276.66859999999997</v>
      </c>
      <c r="AA81" s="41"/>
      <c r="AB81" s="41"/>
      <c r="AC81" s="41"/>
      <c r="AD81" s="109">
        <v>679.6</v>
      </c>
      <c r="AE81" s="109">
        <v>2</v>
      </c>
      <c r="AF81" s="109">
        <v>95</v>
      </c>
      <c r="AG81" s="109">
        <v>51.3</v>
      </c>
      <c r="AH81" s="109">
        <v>139</v>
      </c>
      <c r="AI81" s="109">
        <v>0</v>
      </c>
      <c r="AJ81" s="109">
        <v>0</v>
      </c>
      <c r="AK81" s="109">
        <v>0</v>
      </c>
      <c r="AL81" s="32"/>
      <c r="AM81" s="32"/>
      <c r="AN81" s="32"/>
      <c r="AO81" s="32"/>
      <c r="AP81" s="88">
        <v>31.86185</v>
      </c>
      <c r="AQ81" s="41">
        <v>0</v>
      </c>
      <c r="AR81" s="41">
        <v>0</v>
      </c>
      <c r="AS81" s="41">
        <v>0</v>
      </c>
      <c r="AT81" s="110">
        <v>183</v>
      </c>
      <c r="AU81" s="110">
        <v>0</v>
      </c>
      <c r="AV81" s="110">
        <v>0</v>
      </c>
      <c r="AW81" s="110">
        <v>0</v>
      </c>
      <c r="AX81" s="50">
        <f t="shared" si="5"/>
        <v>2556.81216</v>
      </c>
      <c r="AY81" s="50">
        <f t="shared" si="5"/>
        <v>2</v>
      </c>
      <c r="AZ81" s="50">
        <f t="shared" si="5"/>
        <v>95</v>
      </c>
      <c r="BA81" s="50">
        <f t="shared" si="5"/>
        <v>51.3</v>
      </c>
    </row>
    <row r="82" spans="1:53" ht="15">
      <c r="A82" s="63" t="s">
        <v>142</v>
      </c>
      <c r="B82" s="111">
        <v>0</v>
      </c>
      <c r="C82" s="108">
        <v>0</v>
      </c>
      <c r="D82" s="108">
        <v>0</v>
      </c>
      <c r="E82" s="108">
        <v>0</v>
      </c>
      <c r="F82" s="32"/>
      <c r="G82" s="32">
        <v>0</v>
      </c>
      <c r="H82" s="32">
        <v>0</v>
      </c>
      <c r="I82" s="32">
        <v>0</v>
      </c>
      <c r="J82" s="32"/>
      <c r="K82" s="32"/>
      <c r="L82" s="32"/>
      <c r="M82" s="32"/>
      <c r="N82" s="119"/>
      <c r="O82" s="134"/>
      <c r="P82" s="134"/>
      <c r="Q82" s="134"/>
      <c r="R82" s="136">
        <v>0</v>
      </c>
      <c r="S82" s="41">
        <v>0</v>
      </c>
      <c r="T82" s="41">
        <v>0</v>
      </c>
      <c r="U82" s="41">
        <v>0</v>
      </c>
      <c r="V82" s="32"/>
      <c r="W82" s="32"/>
      <c r="X82" s="32"/>
      <c r="Y82" s="32"/>
      <c r="Z82" s="41">
        <v>0</v>
      </c>
      <c r="AA82" s="41"/>
      <c r="AB82" s="41"/>
      <c r="AC82" s="41"/>
      <c r="AD82" s="109"/>
      <c r="AE82" s="109"/>
      <c r="AF82" s="109"/>
      <c r="AG82" s="109"/>
      <c r="AH82" s="109">
        <v>0</v>
      </c>
      <c r="AI82" s="109">
        <v>0</v>
      </c>
      <c r="AJ82" s="109">
        <v>0</v>
      </c>
      <c r="AK82" s="109">
        <v>0</v>
      </c>
      <c r="AL82" s="32"/>
      <c r="AM82" s="32"/>
      <c r="AN82" s="32"/>
      <c r="AO82" s="32"/>
      <c r="AP82" s="88">
        <v>0</v>
      </c>
      <c r="AQ82" s="41">
        <v>0</v>
      </c>
      <c r="AR82" s="41">
        <v>0</v>
      </c>
      <c r="AS82" s="41">
        <v>0</v>
      </c>
      <c r="AT82" s="110">
        <v>0</v>
      </c>
      <c r="AU82" s="110">
        <v>0</v>
      </c>
      <c r="AV82" s="110">
        <v>0</v>
      </c>
      <c r="AW82" s="110">
        <v>0</v>
      </c>
      <c r="AX82" s="50">
        <f t="shared" si="5"/>
        <v>0</v>
      </c>
      <c r="AY82" s="50">
        <f t="shared" si="5"/>
        <v>0</v>
      </c>
      <c r="AZ82" s="50">
        <f t="shared" si="5"/>
        <v>0</v>
      </c>
      <c r="BA82" s="50">
        <f t="shared" si="5"/>
        <v>0</v>
      </c>
    </row>
    <row r="83" spans="1:53" ht="15">
      <c r="A83" s="64" t="s">
        <v>98</v>
      </c>
      <c r="B83" s="118">
        <v>2373.92121</v>
      </c>
      <c r="C83" s="118">
        <v>0</v>
      </c>
      <c r="D83" s="118">
        <v>0</v>
      </c>
      <c r="E83" s="118">
        <v>0</v>
      </c>
      <c r="F83" s="95">
        <v>2154.7</v>
      </c>
      <c r="G83" s="95">
        <v>0</v>
      </c>
      <c r="H83" s="95">
        <v>0</v>
      </c>
      <c r="I83" s="95">
        <v>0</v>
      </c>
      <c r="J83" s="131">
        <f aca="true" t="shared" si="11" ref="J83:Q83">SUM(J79:J82)</f>
        <v>0</v>
      </c>
      <c r="K83" s="131">
        <f t="shared" si="11"/>
        <v>0</v>
      </c>
      <c r="L83" s="131">
        <f t="shared" si="11"/>
        <v>0</v>
      </c>
      <c r="M83" s="131">
        <f t="shared" si="11"/>
        <v>0</v>
      </c>
      <c r="N83" s="120">
        <f t="shared" si="11"/>
        <v>4151</v>
      </c>
      <c r="O83" s="118">
        <f t="shared" si="11"/>
        <v>0</v>
      </c>
      <c r="P83" s="118">
        <f t="shared" si="11"/>
        <v>0</v>
      </c>
      <c r="Q83" s="118">
        <f t="shared" si="11"/>
        <v>0</v>
      </c>
      <c r="R83" s="137">
        <v>75105.22625</v>
      </c>
      <c r="S83" s="34">
        <v>0</v>
      </c>
      <c r="T83" s="34">
        <v>0</v>
      </c>
      <c r="U83" s="34">
        <v>0</v>
      </c>
      <c r="V83" s="95"/>
      <c r="W83" s="95"/>
      <c r="X83" s="95"/>
      <c r="Y83" s="95"/>
      <c r="Z83" s="133">
        <v>192861.26476999998</v>
      </c>
      <c r="AA83" s="34">
        <v>0</v>
      </c>
      <c r="AB83" s="34">
        <v>0</v>
      </c>
      <c r="AC83" s="34">
        <v>0</v>
      </c>
      <c r="AD83" s="115">
        <v>18949.3</v>
      </c>
      <c r="AE83" s="115">
        <v>105</v>
      </c>
      <c r="AF83" s="115">
        <v>13056</v>
      </c>
      <c r="AG83" s="115">
        <v>7265.1</v>
      </c>
      <c r="AH83" s="115">
        <v>7729</v>
      </c>
      <c r="AI83" s="115">
        <v>0</v>
      </c>
      <c r="AJ83" s="115">
        <v>0</v>
      </c>
      <c r="AK83" s="115">
        <v>0</v>
      </c>
      <c r="AL83" s="95">
        <v>0</v>
      </c>
      <c r="AM83" s="95">
        <v>0</v>
      </c>
      <c r="AN83" s="95">
        <v>0</v>
      </c>
      <c r="AO83" s="95">
        <v>0</v>
      </c>
      <c r="AP83" s="113">
        <v>78.63003</v>
      </c>
      <c r="AQ83" s="113">
        <v>0</v>
      </c>
      <c r="AR83" s="113">
        <v>0</v>
      </c>
      <c r="AS83" s="113">
        <v>0</v>
      </c>
      <c r="AT83" s="118">
        <v>4388</v>
      </c>
      <c r="AU83" s="118">
        <v>0</v>
      </c>
      <c r="AV83" s="118">
        <v>0</v>
      </c>
      <c r="AW83" s="118">
        <v>0</v>
      </c>
      <c r="AX83" s="55">
        <f t="shared" si="5"/>
        <v>307791.04225999996</v>
      </c>
      <c r="AY83" s="55">
        <f t="shared" si="5"/>
        <v>105</v>
      </c>
      <c r="AZ83" s="55">
        <f t="shared" si="5"/>
        <v>13056</v>
      </c>
      <c r="BA83" s="55">
        <f t="shared" si="5"/>
        <v>7265.1</v>
      </c>
    </row>
    <row r="84" spans="1:53" ht="15">
      <c r="A84" s="62" t="s">
        <v>158</v>
      </c>
      <c r="B84" s="52"/>
      <c r="C84" s="52"/>
      <c r="D84" s="52"/>
      <c r="E84" s="52"/>
      <c r="F84" s="52"/>
      <c r="G84" s="52"/>
      <c r="H84" s="52"/>
      <c r="I84" s="52"/>
      <c r="J84" s="52"/>
      <c r="K84" s="52"/>
      <c r="L84" s="52"/>
      <c r="M84" s="52"/>
      <c r="N84" s="52"/>
      <c r="O84" s="52"/>
      <c r="P84" s="52"/>
      <c r="Q84" s="52"/>
      <c r="R84" s="52"/>
      <c r="S84" s="52"/>
      <c r="T84" s="52"/>
      <c r="U84" s="52"/>
      <c r="V84" s="52"/>
      <c r="W84" s="52"/>
      <c r="X84" s="52"/>
      <c r="Y84" s="52"/>
      <c r="Z84" s="117"/>
      <c r="AA84" s="117"/>
      <c r="AB84" s="117"/>
      <c r="AC84" s="117"/>
      <c r="AD84" s="117"/>
      <c r="AE84" s="117"/>
      <c r="AF84" s="117"/>
      <c r="AG84" s="117"/>
      <c r="AH84" s="138"/>
      <c r="AI84" s="52"/>
      <c r="AJ84" s="52"/>
      <c r="AK84" s="52"/>
      <c r="AL84" s="52"/>
      <c r="AM84" s="52"/>
      <c r="AN84" s="52"/>
      <c r="AO84" s="52"/>
      <c r="AP84" s="52"/>
      <c r="AQ84" s="52"/>
      <c r="AR84" s="52"/>
      <c r="AS84" s="52"/>
      <c r="AT84" s="104"/>
      <c r="AU84" s="105"/>
      <c r="AV84" s="105"/>
      <c r="AW84" s="105"/>
      <c r="AX84" s="30"/>
      <c r="AY84" s="30"/>
      <c r="AZ84" s="30"/>
      <c r="BA84" s="30"/>
    </row>
    <row r="85" spans="1:53" ht="15">
      <c r="A85" s="71" t="s">
        <v>159</v>
      </c>
      <c r="B85" s="111">
        <v>910.26064</v>
      </c>
      <c r="C85" s="108">
        <v>0</v>
      </c>
      <c r="D85" s="108">
        <v>0</v>
      </c>
      <c r="E85" s="108">
        <v>0</v>
      </c>
      <c r="F85" s="37">
        <v>1661.5</v>
      </c>
      <c r="G85" s="37">
        <v>0</v>
      </c>
      <c r="H85" s="37">
        <v>0</v>
      </c>
      <c r="I85" s="37">
        <v>0</v>
      </c>
      <c r="J85" s="37"/>
      <c r="K85" s="37"/>
      <c r="L85" s="37"/>
      <c r="M85" s="37"/>
      <c r="N85" s="119">
        <v>4151</v>
      </c>
      <c r="O85" s="134"/>
      <c r="P85" s="134"/>
      <c r="Q85" s="134"/>
      <c r="R85" s="136">
        <v>4955.902779999999</v>
      </c>
      <c r="S85" s="41">
        <v>0</v>
      </c>
      <c r="T85" s="41">
        <v>0</v>
      </c>
      <c r="U85" s="41">
        <v>0</v>
      </c>
      <c r="V85" s="37"/>
      <c r="W85" s="37"/>
      <c r="X85" s="37"/>
      <c r="Y85" s="37"/>
      <c r="Z85" s="41">
        <v>6548.89207</v>
      </c>
      <c r="AA85" s="34"/>
      <c r="AB85" s="34"/>
      <c r="AC85" s="34"/>
      <c r="AD85" s="42">
        <v>8430.7</v>
      </c>
      <c r="AE85" s="42">
        <v>105</v>
      </c>
      <c r="AF85" s="42">
        <v>13056</v>
      </c>
      <c r="AG85" s="42">
        <v>7265.1</v>
      </c>
      <c r="AH85" s="111">
        <v>4225</v>
      </c>
      <c r="AI85" s="111">
        <v>0</v>
      </c>
      <c r="AJ85" s="111">
        <v>0</v>
      </c>
      <c r="AK85" s="111">
        <v>0</v>
      </c>
      <c r="AL85" s="37"/>
      <c r="AM85" s="37"/>
      <c r="AN85" s="37"/>
      <c r="AO85" s="37"/>
      <c r="AP85" s="88">
        <v>78.63003</v>
      </c>
      <c r="AQ85" s="41">
        <v>0</v>
      </c>
      <c r="AR85" s="41">
        <v>0</v>
      </c>
      <c r="AS85" s="41">
        <v>0</v>
      </c>
      <c r="AT85" s="106">
        <v>2883</v>
      </c>
      <c r="AU85" s="41">
        <v>0</v>
      </c>
      <c r="AV85" s="41">
        <v>0</v>
      </c>
      <c r="AW85" s="41">
        <v>0</v>
      </c>
      <c r="AX85" s="50">
        <f aca="true" t="shared" si="12" ref="AX85:BA89">SUM(B85,F85,J85,N85,R85,V85,Z85,AD85,AH85,AL85,AP85,AT85,)</f>
        <v>33844.885519999996</v>
      </c>
      <c r="AY85" s="50">
        <f t="shared" si="12"/>
        <v>105</v>
      </c>
      <c r="AZ85" s="50">
        <f t="shared" si="12"/>
        <v>13056</v>
      </c>
      <c r="BA85" s="50">
        <f t="shared" si="12"/>
        <v>7265.1</v>
      </c>
    </row>
    <row r="86" spans="1:53" ht="15">
      <c r="A86" s="71" t="s">
        <v>160</v>
      </c>
      <c r="B86" s="111">
        <v>1463.6605699999998</v>
      </c>
      <c r="C86" s="108">
        <v>0</v>
      </c>
      <c r="D86" s="108">
        <v>0</v>
      </c>
      <c r="E86" s="108">
        <v>0</v>
      </c>
      <c r="F86" s="37">
        <v>493.3</v>
      </c>
      <c r="G86" s="37">
        <v>0</v>
      </c>
      <c r="H86" s="37">
        <v>0</v>
      </c>
      <c r="I86" s="37">
        <v>0</v>
      </c>
      <c r="J86" s="37"/>
      <c r="K86" s="37"/>
      <c r="L86" s="37"/>
      <c r="M86" s="37"/>
      <c r="N86" s="119"/>
      <c r="O86" s="134"/>
      <c r="P86" s="134"/>
      <c r="Q86" s="134"/>
      <c r="R86" s="136">
        <v>70111.61658999999</v>
      </c>
      <c r="S86" s="41">
        <v>0</v>
      </c>
      <c r="T86" s="41">
        <v>0</v>
      </c>
      <c r="U86" s="41">
        <v>0</v>
      </c>
      <c r="V86" s="37"/>
      <c r="W86" s="37"/>
      <c r="X86" s="37"/>
      <c r="Y86" s="37"/>
      <c r="Z86" s="41">
        <v>185713.91025000002</v>
      </c>
      <c r="AA86" s="41"/>
      <c r="AB86" s="41"/>
      <c r="AC86" s="41"/>
      <c r="AD86" s="111">
        <v>10518.5</v>
      </c>
      <c r="AE86" s="111"/>
      <c r="AF86" s="111"/>
      <c r="AG86" s="111"/>
      <c r="AH86" s="111">
        <v>3504</v>
      </c>
      <c r="AI86" s="111">
        <v>0</v>
      </c>
      <c r="AJ86" s="111">
        <v>0</v>
      </c>
      <c r="AK86" s="111">
        <v>0</v>
      </c>
      <c r="AL86" s="37"/>
      <c r="AM86" s="37"/>
      <c r="AN86" s="37"/>
      <c r="AO86" s="37"/>
      <c r="AP86" s="106">
        <v>0</v>
      </c>
      <c r="AQ86" s="41">
        <v>0</v>
      </c>
      <c r="AR86" s="41">
        <v>0</v>
      </c>
      <c r="AS86" s="41">
        <v>0</v>
      </c>
      <c r="AT86" s="106">
        <v>1447</v>
      </c>
      <c r="AU86" s="41">
        <v>0</v>
      </c>
      <c r="AV86" s="41">
        <v>0</v>
      </c>
      <c r="AW86" s="41">
        <v>0</v>
      </c>
      <c r="AX86" s="50">
        <f t="shared" si="12"/>
        <v>273251.98741</v>
      </c>
      <c r="AY86" s="50">
        <f t="shared" si="12"/>
        <v>0</v>
      </c>
      <c r="AZ86" s="50">
        <f t="shared" si="12"/>
        <v>0</v>
      </c>
      <c r="BA86" s="50">
        <f t="shared" si="12"/>
        <v>0</v>
      </c>
    </row>
    <row r="87" spans="1:53" ht="15">
      <c r="A87" s="71" t="s">
        <v>161</v>
      </c>
      <c r="B87" s="111">
        <v>0</v>
      </c>
      <c r="C87" s="108">
        <v>0</v>
      </c>
      <c r="D87" s="108">
        <v>0</v>
      </c>
      <c r="E87" s="108">
        <v>0</v>
      </c>
      <c r="F87" s="32"/>
      <c r="G87" s="32">
        <v>0</v>
      </c>
      <c r="H87" s="32">
        <v>0</v>
      </c>
      <c r="I87" s="32">
        <v>0</v>
      </c>
      <c r="J87" s="32"/>
      <c r="K87" s="32"/>
      <c r="L87" s="32"/>
      <c r="M87" s="32"/>
      <c r="N87" s="119"/>
      <c r="O87" s="134"/>
      <c r="P87" s="134"/>
      <c r="Q87" s="134"/>
      <c r="R87" s="136">
        <v>37.70688</v>
      </c>
      <c r="S87" s="41">
        <v>0</v>
      </c>
      <c r="T87" s="41">
        <v>0</v>
      </c>
      <c r="U87" s="41">
        <v>0</v>
      </c>
      <c r="V87" s="32"/>
      <c r="W87" s="32"/>
      <c r="X87" s="32"/>
      <c r="Y87" s="32"/>
      <c r="Z87" s="41">
        <v>499.16934</v>
      </c>
      <c r="AA87" s="41"/>
      <c r="AB87" s="41"/>
      <c r="AC87" s="41"/>
      <c r="AD87" s="111"/>
      <c r="AE87" s="111"/>
      <c r="AF87" s="111"/>
      <c r="AG87" s="111"/>
      <c r="AH87" s="111">
        <v>0</v>
      </c>
      <c r="AI87" s="111">
        <v>0</v>
      </c>
      <c r="AJ87" s="111">
        <v>0</v>
      </c>
      <c r="AK87" s="111">
        <v>0</v>
      </c>
      <c r="AL87" s="32"/>
      <c r="AM87" s="32"/>
      <c r="AN87" s="32"/>
      <c r="AO87" s="32"/>
      <c r="AP87" s="106">
        <v>0</v>
      </c>
      <c r="AQ87" s="41">
        <v>0</v>
      </c>
      <c r="AR87" s="41">
        <v>0</v>
      </c>
      <c r="AS87" s="41">
        <v>0</v>
      </c>
      <c r="AT87" s="106">
        <v>58</v>
      </c>
      <c r="AU87" s="41">
        <v>0</v>
      </c>
      <c r="AV87" s="41">
        <v>0</v>
      </c>
      <c r="AW87" s="41">
        <v>0</v>
      </c>
      <c r="AX87" s="50">
        <f t="shared" si="12"/>
        <v>594.87622</v>
      </c>
      <c r="AY87" s="50">
        <f t="shared" si="12"/>
        <v>0</v>
      </c>
      <c r="AZ87" s="50">
        <f t="shared" si="12"/>
        <v>0</v>
      </c>
      <c r="BA87" s="50">
        <f t="shared" si="12"/>
        <v>0</v>
      </c>
    </row>
    <row r="88" spans="1:53" ht="15">
      <c r="A88" s="71" t="s">
        <v>162</v>
      </c>
      <c r="B88" s="111">
        <v>0</v>
      </c>
      <c r="C88" s="108">
        <v>0</v>
      </c>
      <c r="D88" s="108">
        <v>0</v>
      </c>
      <c r="E88" s="108">
        <v>0</v>
      </c>
      <c r="F88" s="32"/>
      <c r="G88" s="32">
        <v>0</v>
      </c>
      <c r="H88" s="32">
        <v>0</v>
      </c>
      <c r="I88" s="32">
        <v>0</v>
      </c>
      <c r="J88" s="32"/>
      <c r="K88" s="32"/>
      <c r="L88" s="32"/>
      <c r="M88" s="32"/>
      <c r="N88" s="119"/>
      <c r="O88" s="134"/>
      <c r="P88" s="134"/>
      <c r="Q88" s="134"/>
      <c r="R88" s="136">
        <v>0</v>
      </c>
      <c r="S88" s="41">
        <v>0</v>
      </c>
      <c r="T88" s="41">
        <v>0</v>
      </c>
      <c r="U88" s="41">
        <v>0</v>
      </c>
      <c r="V88" s="32"/>
      <c r="W88" s="32"/>
      <c r="X88" s="32"/>
      <c r="Y88" s="32"/>
      <c r="Z88" s="41">
        <v>99.29310999999998</v>
      </c>
      <c r="AA88" s="41"/>
      <c r="AB88" s="41"/>
      <c r="AC88" s="41"/>
      <c r="AD88" s="111"/>
      <c r="AE88" s="111"/>
      <c r="AF88" s="111"/>
      <c r="AG88" s="111"/>
      <c r="AH88" s="111">
        <v>0</v>
      </c>
      <c r="AI88" s="111">
        <v>0</v>
      </c>
      <c r="AJ88" s="111">
        <v>0</v>
      </c>
      <c r="AK88" s="111">
        <v>0</v>
      </c>
      <c r="AL88" s="32"/>
      <c r="AM88" s="32"/>
      <c r="AN88" s="32"/>
      <c r="AO88" s="32"/>
      <c r="AP88" s="106">
        <v>0</v>
      </c>
      <c r="AQ88" s="41">
        <v>0</v>
      </c>
      <c r="AR88" s="41">
        <v>0</v>
      </c>
      <c r="AS88" s="41">
        <v>0</v>
      </c>
      <c r="AT88" s="106">
        <v>0</v>
      </c>
      <c r="AU88" s="41">
        <v>0</v>
      </c>
      <c r="AV88" s="41">
        <v>0</v>
      </c>
      <c r="AW88" s="41">
        <v>0</v>
      </c>
      <c r="AX88" s="50">
        <f t="shared" si="12"/>
        <v>99.29310999999998</v>
      </c>
      <c r="AY88" s="50">
        <f t="shared" si="12"/>
        <v>0</v>
      </c>
      <c r="AZ88" s="50">
        <f t="shared" si="12"/>
        <v>0</v>
      </c>
      <c r="BA88" s="50">
        <f t="shared" si="12"/>
        <v>0</v>
      </c>
    </row>
    <row r="89" spans="1:53" ht="15">
      <c r="A89" s="64" t="s">
        <v>98</v>
      </c>
      <c r="B89" s="118">
        <v>2373.9212099999995</v>
      </c>
      <c r="C89" s="118">
        <v>0</v>
      </c>
      <c r="D89" s="118">
        <v>0</v>
      </c>
      <c r="E89" s="118">
        <v>0</v>
      </c>
      <c r="F89" s="95">
        <v>2154.8</v>
      </c>
      <c r="G89" s="95">
        <v>0</v>
      </c>
      <c r="H89" s="95">
        <v>0</v>
      </c>
      <c r="I89" s="95">
        <v>0</v>
      </c>
      <c r="J89" s="131">
        <f aca="true" t="shared" si="13" ref="J89:Q89">SUM(J85:J88)</f>
        <v>0</v>
      </c>
      <c r="K89" s="131">
        <f t="shared" si="13"/>
        <v>0</v>
      </c>
      <c r="L89" s="131">
        <f t="shared" si="13"/>
        <v>0</v>
      </c>
      <c r="M89" s="131">
        <f t="shared" si="13"/>
        <v>0</v>
      </c>
      <c r="N89" s="120">
        <f t="shared" si="13"/>
        <v>4151</v>
      </c>
      <c r="O89" s="111">
        <f t="shared" si="13"/>
        <v>0</v>
      </c>
      <c r="P89" s="111">
        <f t="shared" si="13"/>
        <v>0</v>
      </c>
      <c r="Q89" s="111">
        <f t="shared" si="13"/>
        <v>0</v>
      </c>
      <c r="R89" s="137">
        <v>75105.22624999999</v>
      </c>
      <c r="S89" s="34">
        <v>0</v>
      </c>
      <c r="T89" s="34">
        <v>0</v>
      </c>
      <c r="U89" s="34">
        <v>0</v>
      </c>
      <c r="V89" s="95"/>
      <c r="W89" s="95"/>
      <c r="X89" s="95"/>
      <c r="Y89" s="95"/>
      <c r="Z89" s="133">
        <v>192861.26476999998</v>
      </c>
      <c r="AA89" s="34">
        <v>0</v>
      </c>
      <c r="AB89" s="34">
        <v>0</v>
      </c>
      <c r="AC89" s="34">
        <v>0</v>
      </c>
      <c r="AD89" s="115">
        <v>18949.3</v>
      </c>
      <c r="AE89" s="115">
        <v>105</v>
      </c>
      <c r="AF89" s="115">
        <v>13056</v>
      </c>
      <c r="AG89" s="115">
        <v>7265.1</v>
      </c>
      <c r="AH89" s="115">
        <v>7729</v>
      </c>
      <c r="AI89" s="115">
        <v>0</v>
      </c>
      <c r="AJ89" s="115">
        <v>0</v>
      </c>
      <c r="AK89" s="115">
        <v>0</v>
      </c>
      <c r="AL89" s="95">
        <v>0</v>
      </c>
      <c r="AM89" s="95">
        <v>0</v>
      </c>
      <c r="AN89" s="95">
        <v>0</v>
      </c>
      <c r="AO89" s="95">
        <v>0</v>
      </c>
      <c r="AP89" s="113">
        <v>78.63003</v>
      </c>
      <c r="AQ89" s="113">
        <v>0</v>
      </c>
      <c r="AR89" s="113">
        <v>0</v>
      </c>
      <c r="AS89" s="113">
        <v>0</v>
      </c>
      <c r="AT89" s="95">
        <v>4388</v>
      </c>
      <c r="AU89" s="95">
        <v>0</v>
      </c>
      <c r="AV89" s="95">
        <v>0</v>
      </c>
      <c r="AW89" s="95">
        <v>0</v>
      </c>
      <c r="AX89" s="55">
        <f t="shared" si="12"/>
        <v>307791.14225999994</v>
      </c>
      <c r="AY89" s="55">
        <f t="shared" si="12"/>
        <v>105</v>
      </c>
      <c r="AZ89" s="55">
        <f t="shared" si="12"/>
        <v>13056</v>
      </c>
      <c r="BA89" s="55">
        <f t="shared" si="12"/>
        <v>7265.1</v>
      </c>
    </row>
    <row r="91" ht="78" customHeight="1">
      <c r="A91" s="73" t="s">
        <v>163</v>
      </c>
    </row>
    <row r="92" ht="30.75">
      <c r="A92" s="73" t="s">
        <v>164</v>
      </c>
    </row>
  </sheetData>
  <sheetProtection/>
  <mergeCells count="13">
    <mergeCell ref="B8:E8"/>
    <mergeCell ref="F8:I8"/>
    <mergeCell ref="J8:M8"/>
    <mergeCell ref="N8:Q8"/>
    <mergeCell ref="R8:U8"/>
    <mergeCell ref="V8:Y8"/>
    <mergeCell ref="AX8:BA8"/>
    <mergeCell ref="Z8:AC8"/>
    <mergeCell ref="AD8:AG8"/>
    <mergeCell ref="AH8:AK8"/>
    <mergeCell ref="AL8:AO8"/>
    <mergeCell ref="AP8:AS8"/>
    <mergeCell ref="AT8:AW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Valeriya Kuznetsova</cp:lastModifiedBy>
  <cp:lastPrinted>2009-07-28T06:04:45Z</cp:lastPrinted>
  <dcterms:created xsi:type="dcterms:W3CDTF">2000-04-17T11:13:46Z</dcterms:created>
  <dcterms:modified xsi:type="dcterms:W3CDTF">2020-10-20T10:21:48Z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