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80" windowWidth="11460" windowHeight="6030" activeTab="1"/>
  </bookViews>
  <sheets>
    <sheet name="LT" sheetId="1" r:id="rId1"/>
    <sheet name="EN" sheetId="2" r:id="rId2"/>
  </sheets>
  <definedNames>
    <definedName name="_xlnm.Print_Area" localSheetId="0">'LT'!$A$1:$AU$96</definedName>
  </definedNames>
  <calcPr fullCalcOnLoad="1"/>
</workbook>
</file>

<file path=xl/sharedStrings.xml><?xml version="1.0" encoding="utf-8"?>
<sst xmlns="http://schemas.openxmlformats.org/spreadsheetml/2006/main" count="292" uniqueCount="177">
  <si>
    <t>Ataskaitinio laikotarpio pabaigai</t>
  </si>
  <si>
    <t>„Danske lizingas“</t>
  </si>
  <si>
    <t>„Šiaulių banko lizingas“</t>
  </si>
  <si>
    <t xml:space="preserve">„Swedbank" grupės įmonės Lietuvoje </t>
  </si>
  <si>
    <t>Lizingo portfelio struktūra pagal lizingo tipą</t>
  </si>
  <si>
    <t>1. Finansinis</t>
  </si>
  <si>
    <t>2. Veiklos</t>
  </si>
  <si>
    <t>Iš viso:</t>
  </si>
  <si>
    <t>Lizingo portfelio struktūra pagal turto rūšį</t>
  </si>
  <si>
    <t>A. Kilnojamasis turtas</t>
  </si>
  <si>
    <t>B. Nekilnojamasis turtas</t>
  </si>
  <si>
    <t>C. Nematerialusis turtas</t>
  </si>
  <si>
    <t>A.1. Pagal turto rūšį</t>
  </si>
  <si>
    <t>A.1.1. Pramonės įranga ir įrengimai</t>
  </si>
  <si>
    <t>1. Gaminimo įrengimai</t>
  </si>
  <si>
    <t>2. Keltuvai</t>
  </si>
  <si>
    <t>3. Traktoriai</t>
  </si>
  <si>
    <t>4. Ekskavatoriai</t>
  </si>
  <si>
    <t>5. Miško apdirbimo technika</t>
  </si>
  <si>
    <t>6. Žemės ūkio technika</t>
  </si>
  <si>
    <t>7. Medicininė technika</t>
  </si>
  <si>
    <t>8. Kiti įrengimai</t>
  </si>
  <si>
    <t>A.1.2. Org. technika ir biuro technika</t>
  </si>
  <si>
    <t>A.1.3. Kelių transporto priemonės</t>
  </si>
  <si>
    <t>1. Vilkikai (virš 16 t)</t>
  </si>
  <si>
    <t>2. Sunkvežimiai (iki 16 t)</t>
  </si>
  <si>
    <t>3. Priekabos</t>
  </si>
  <si>
    <t xml:space="preserve">4. Mikroautobusai </t>
  </si>
  <si>
    <t>5. Kelioniniai autobusai</t>
  </si>
  <si>
    <t>6. Miesto transporto autobusai</t>
  </si>
  <si>
    <t>7. Kitos transporto priemonės</t>
  </si>
  <si>
    <t>A.1.4. Lengvieji automobiliai</t>
  </si>
  <si>
    <t>A.1.5. Laivai, lėktuvai ir geležinkelių riedmenys</t>
  </si>
  <si>
    <t>1. Laivai</t>
  </si>
  <si>
    <t>2. Lėktuvai</t>
  </si>
  <si>
    <t>3. Geležinkelių riedmenys</t>
  </si>
  <si>
    <t>A.1.6. Kitas turtas</t>
  </si>
  <si>
    <t>A.2. Pagal pirkėjus</t>
  </si>
  <si>
    <t>1. Privatus sektorius</t>
  </si>
  <si>
    <t>2. Valstybinis sektorius</t>
  </si>
  <si>
    <t>3. Fiziniai asmenys</t>
  </si>
  <si>
    <t>4. Kiti vartotojai (nerezidentai)</t>
  </si>
  <si>
    <t>B.1. Pagal pastatus</t>
  </si>
  <si>
    <t>1. Pramoniniai pastatai</t>
  </si>
  <si>
    <t>3. Biurai</t>
  </si>
  <si>
    <t>4. Viešbučiai ir laisvalaikio pastatai</t>
  </si>
  <si>
    <t>B.2. Pagal pirkėjus</t>
  </si>
  <si>
    <t xml:space="preserve"> "Nordea Finance Lithuania“</t>
  </si>
  <si>
    <t>Naujai pasirašytų lizingo sutarčių vertė</t>
  </si>
  <si>
    <t>Pasirašytų sutarčių kiekis (nuo metų pradžios)</t>
  </si>
  <si>
    <t>Pasirašytų sutarčių vertė (nuo metų pradžios)*</t>
  </si>
  <si>
    <t>Pasirašytų sutarčių finansuojama vertė (nuo metų pradžios)**</t>
  </si>
  <si>
    <t>1. Nauji automobiliai:</t>
  </si>
  <si>
    <t>1.1. privatūs</t>
  </si>
  <si>
    <t>1.2. verslo</t>
  </si>
  <si>
    <t>2. Naudoti automobiliai:</t>
  </si>
  <si>
    <t>2.1. privatūs</t>
  </si>
  <si>
    <t>2.2. verslo</t>
  </si>
  <si>
    <t xml:space="preserve">3. Lengvos komercinės transporto priemonės </t>
  </si>
  <si>
    <t>1. Privatus sektorius:</t>
  </si>
  <si>
    <t>1.1. žemės ūkis, miškininkystė ir žuvininkystė</t>
  </si>
  <si>
    <t>1.2. apdirbamoji pramonė ir statyba</t>
  </si>
  <si>
    <t>1.3. paslaugų sfera</t>
  </si>
  <si>
    <t>A.3. Pagal sutarčių terminus</t>
  </si>
  <si>
    <t xml:space="preserve">1. Iki 2 metų </t>
  </si>
  <si>
    <t>2. Nuo 2 iki 5 metų</t>
  </si>
  <si>
    <t>3. Nuo 5 iki 10 metų</t>
  </si>
  <si>
    <t>4. Daugiau nei 10 metų</t>
  </si>
  <si>
    <t>2. Mažmeninės prekybos pastatai</t>
  </si>
  <si>
    <t>B.3. Pagal sutarčių terminus</t>
  </si>
  <si>
    <t>1. Iki 8 metų</t>
  </si>
  <si>
    <t>2. Nuo 8 iki 16 metų</t>
  </si>
  <si>
    <t>3. Nuo 16 iki 20 metų</t>
  </si>
  <si>
    <t>4. Daugiau nei 20 metų</t>
  </si>
  <si>
    <t>** - per laikotarpį naujai pasirašytų ir įsigaliojusių lizingo sutarčių vertė (neįskaitant pradinės įmokos).</t>
  </si>
  <si>
    <t xml:space="preserve">UAB “Citadele faktoringas ir lizingas“ </t>
  </si>
  <si>
    <t>UniCredit Leasing Lietuvos filialas</t>
  </si>
  <si>
    <t>,,DNB  lizingas“</t>
  </si>
  <si>
    <t>* - per laikotarpį naujai pasirašytų ir įsigaliojusių lizingo sutarčių vertė (įskaitant pradinę įmoką), nepriklausomai,   ar turtas yra perduotas lizingo gavėjui, į kurią nėra įtraukiama pakeistų ar perduotų sutarčių vertė.</t>
  </si>
  <si>
    <t>IŠ VISO</t>
  </si>
  <si>
    <t>UAB "Pohjola Finance"</t>
  </si>
  <si>
    <t>UAB ,,Medicinos banko lizingas”</t>
  </si>
  <si>
    <t>5. Gyvenamieji namai (buvo komunaliniai pastatai)</t>
  </si>
  <si>
    <t>6. Butai</t>
  </si>
  <si>
    <t>7. Kiti pastatai</t>
  </si>
  <si>
    <t>Lizingo portfelio struktūra (Ataskaitinio laikotarpio pabaigai)</t>
  </si>
  <si>
    <t>(tūkst. Eur)</t>
  </si>
  <si>
    <t>„SEB  bankas“</t>
  </si>
  <si>
    <t>,,SB lizingas”</t>
  </si>
  <si>
    <t>2015 m. IV ketv.</t>
  </si>
  <si>
    <t>Value of newly signed leasing contracts</t>
  </si>
  <si>
    <t>For the end of the reporting period</t>
  </si>
  <si>
    <t>(thousand EUR)</t>
  </si>
  <si>
    <t>2015 4Q</t>
  </si>
  <si>
    <t>Leasing portfolio structure by type of leasing</t>
  </si>
  <si>
    <t>1. Finance Leasing</t>
  </si>
  <si>
    <t>2. Operating Leasing</t>
  </si>
  <si>
    <t>Total:</t>
  </si>
  <si>
    <t>Leasing portfolio structure by type of asset</t>
  </si>
  <si>
    <t>A. Equipment (incl. vehicles)</t>
  </si>
  <si>
    <t>B. Real Estate</t>
  </si>
  <si>
    <t>C. Intangible assets</t>
  </si>
  <si>
    <t>A.1. By type of equipment</t>
  </si>
  <si>
    <t>A.1.1. Machinery &amp; industrial equipment</t>
  </si>
  <si>
    <t>1. Production equipment</t>
  </si>
  <si>
    <t>2. Lifts</t>
  </si>
  <si>
    <t>3. Tractors</t>
  </si>
  <si>
    <t>4. Excavators</t>
  </si>
  <si>
    <t>5. Forestry equipment</t>
  </si>
  <si>
    <t>6. Agricultural machinery</t>
  </si>
  <si>
    <t>7. Medical equipment</t>
  </si>
  <si>
    <t>8. Other equipment</t>
  </si>
  <si>
    <t>A.1.2. Computers &amp; business machines</t>
  </si>
  <si>
    <t>A.1.3. Commercial vehicles</t>
  </si>
  <si>
    <t>1. Hauler (over 16 tons)</t>
  </si>
  <si>
    <t>2. Trucks (up to 16 tons)</t>
  </si>
  <si>
    <t>3. Trailers</t>
  </si>
  <si>
    <t>4. Minibuses</t>
  </si>
  <si>
    <t>5. Travel buses</t>
  </si>
  <si>
    <t>6. City transport buses</t>
  </si>
  <si>
    <t>7. Other vehicles</t>
  </si>
  <si>
    <t>A.1.4. Passenger cars</t>
  </si>
  <si>
    <t>1. New Passenger Cars:</t>
  </si>
  <si>
    <t>1.1. private</t>
  </si>
  <si>
    <t>1.2. business</t>
  </si>
  <si>
    <t>2. Used Passenger Cars:</t>
  </si>
  <si>
    <t>2.1. private</t>
  </si>
  <si>
    <t>2.2. business</t>
  </si>
  <si>
    <t>3. Light commercial vehicles</t>
  </si>
  <si>
    <t>A.1.5. Ships, aircraft, railways and rolling stock</t>
  </si>
  <si>
    <t>1. Ships</t>
  </si>
  <si>
    <t>2. Aircraft</t>
  </si>
  <si>
    <t>3. Railways and rolling stock</t>
  </si>
  <si>
    <t>A.1.6. Others types of equipment</t>
  </si>
  <si>
    <t>A.2. By type of customer</t>
  </si>
  <si>
    <t>1. Private sector:</t>
  </si>
  <si>
    <t>1.1. Agriculture, forest &amp; fishing</t>
  </si>
  <si>
    <t>1.2. Manufacturing industry &amp; construction</t>
  </si>
  <si>
    <t>1.3. Services</t>
  </si>
  <si>
    <t>2. Public sector</t>
  </si>
  <si>
    <t>3. Consumers</t>
  </si>
  <si>
    <t>4. Other types of customers (non-residents)</t>
  </si>
  <si>
    <t>A.3. By primary contract term</t>
  </si>
  <si>
    <t>1. Up to and including 2 years</t>
  </si>
  <si>
    <t>2. Up to and including 5 years</t>
  </si>
  <si>
    <t>3. Up to and including 10 years</t>
  </si>
  <si>
    <t>4. Longer than 10 years</t>
  </si>
  <si>
    <t>B.1. By type of building</t>
  </si>
  <si>
    <t>1. Industrial buildings</t>
  </si>
  <si>
    <t>2. Retail outlets</t>
  </si>
  <si>
    <t>3. Office buildings</t>
  </si>
  <si>
    <t>4. Hotels &amp; leisure</t>
  </si>
  <si>
    <t>5. Utilities</t>
  </si>
  <si>
    <t>6. Apartments</t>
  </si>
  <si>
    <t>7. Other types of  buildings</t>
  </si>
  <si>
    <t>B.2. By type of customer</t>
  </si>
  <si>
    <t>1. Private sector</t>
  </si>
  <si>
    <t>B.3. By primary contract term</t>
  </si>
  <si>
    <t>1. Up to and including 8 years</t>
  </si>
  <si>
    <t>2. Up to and including 16 years</t>
  </si>
  <si>
    <t>3. Up to and including 20 years</t>
  </si>
  <si>
    <t>4. Longer than 20 years</t>
  </si>
  <si>
    <t>* - the value (including down payment) of newly signed and effective leases during the period, whether or not the assets have been transferred to the lessee, which does not include the value of the amended or transferred leases.</t>
  </si>
  <si>
    <t>** - the value of leases newly signed and in force during the period (excluding the down payment).</t>
  </si>
  <si>
    <t>Leasing portfolio structure (end of the reporting period)</t>
  </si>
  <si>
    <t>Number of signed contracts (since the beginning of the year)</t>
  </si>
  <si>
    <t>Value of signed contracts (since the beginning of the year)*</t>
  </si>
  <si>
    <t>Financed sum of signed contracts (from the beginning of the year)**</t>
  </si>
  <si>
    <t>TOTAL</t>
  </si>
  <si>
    <t>UAB ,,Medicinos banko leasing”</t>
  </si>
  <si>
    <t>,,SB leasing”</t>
  </si>
  <si>
    <t>UniCredit Leasing Lithuanian branch</t>
  </si>
  <si>
    <t>„Swedbank" group companies in Lithuania</t>
  </si>
  <si>
    <t>„SEB  bank“</t>
  </si>
  <si>
    <t xml:space="preserve">UAB “Citadele factoring and leasing“ </t>
  </si>
  <si>
    <t>,,DNB  leasing“</t>
  </si>
  <si>
    <t>„Danske leasing“</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</si>
</sst>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 #,##0\ _€_-;\-* #,##0\ _€_-;_-* &quot;-&quot;\ _€_-;_-@_-"/>
    <numFmt numFmtId="179" formatCode="_-* #,##0.00\ _€_-;\-* #,##0.00\ _€_-;_-* &quot;-&quot;??\ _€_-;_-@_-"/>
    <numFmt numFmtId="180" formatCode="#,##0\ &quot;Lt&quot;;\-#,##0\ &quot;Lt&quot;"/>
    <numFmt numFmtId="181" formatCode="#,##0\ &quot;Lt&quot;;[Red]\-#,##0\ &quot;Lt&quot;"/>
    <numFmt numFmtId="182" formatCode="#,##0.00\ &quot;Lt&quot;;\-#,##0.00\ &quot;Lt&quot;"/>
    <numFmt numFmtId="183" formatCode="#,##0.00\ &quot;Lt&quot;;[Red]\-#,##0.00\ &quot;Lt&quot;"/>
    <numFmt numFmtId="184" formatCode="_-* #,##0\ &quot;Lt&quot;_-;\-* #,##0\ &quot;Lt&quot;_-;_-* &quot;-&quot;\ &quot;Lt&quot;_-;_-@_-"/>
    <numFmt numFmtId="185" formatCode="_-* #,##0\ _L_t_-;\-* #,##0\ _L_t_-;_-* &quot;-&quot;\ _L_t_-;_-@_-"/>
    <numFmt numFmtId="186" formatCode="_-* #,##0.00\ &quot;Lt&quot;_-;\-* #,##0.00\ &quot;Lt&quot;_-;_-* &quot;-&quot;??\ &quot;Lt&quot;_-;_-@_-"/>
    <numFmt numFmtId="187" formatCode="_-* #,##0.00\ _L_t_-;\-* #,##0.00\ _L_t_-;_-* &quot;-&quot;??\ _L_t_-;_-@_-"/>
    <numFmt numFmtId="188" formatCode="0.0%"/>
    <numFmt numFmtId="189" formatCode="000"/>
    <numFmt numFmtId="190" formatCode="0.0000%"/>
    <numFmt numFmtId="191" formatCode="_-* #,##0\ _L_t_-;\-* #,##0\ _L_t_-;_-* &quot;-&quot;??\ _L_t_-;_-@_-"/>
    <numFmt numFmtId="192" formatCode="_-* #,##0.0000\ _L_t_-;\-* #,##0.0000\ _L_t_-;_-* &quot;-&quot;??\ _L_t_-;_-@_-"/>
    <numFmt numFmtId="193" formatCode="0.000%"/>
    <numFmt numFmtId="194" formatCode="mm/dd/yy"/>
    <numFmt numFmtId="195" formatCode="m/d/yy"/>
    <numFmt numFmtId="196" formatCode="#,##0,"/>
    <numFmt numFmtId="197" formatCode="#,##0,;\(#,##0,\);\-"/>
    <numFmt numFmtId="198" formatCode="#,##0.0,"/>
    <numFmt numFmtId="199" formatCode="0.0000"/>
    <numFmt numFmtId="200" formatCode="0.0"/>
    <numFmt numFmtId="201" formatCode="yyyy/mm/dd\,\ hh:mm"/>
    <numFmt numFmtId="202" formatCode="_-* #,##0.000\ _L_t_-;\-* #,##0.000\ _L_t_-;_-* &quot;-&quot;??\ _L_t_-;_-@_-"/>
    <numFmt numFmtId="203" formatCode="_-* #,##0.0\ _L_t_-;\-* #,##0.0\ _L_t_-;_-* &quot;-&quot;??\ _L_t_-;_-@_-"/>
    <numFmt numFmtId="204" formatCode="mm"/>
    <numFmt numFmtId="205" formatCode="_-* #,##0.0000\ _L_t_-;\-* #,##0.0000\ _L_t_-;_-* &quot;-&quot;????\ _L_t_-;_-@_-"/>
    <numFmt numFmtId="206" formatCode="0.00000%"/>
    <numFmt numFmtId="207" formatCode="0.000000%"/>
    <numFmt numFmtId="208" formatCode="yy/mm"/>
    <numFmt numFmtId="209" formatCode="mm/yy"/>
    <numFmt numFmtId="210" formatCode="#,##0.00,"/>
    <numFmt numFmtId="211" formatCode="yyyy\-mm\-dd;@"/>
    <numFmt numFmtId="212" formatCode="&quot;Yes&quot;;&quot;Yes&quot;;&quot;No&quot;"/>
    <numFmt numFmtId="213" formatCode="&quot;True&quot;;&quot;True&quot;;&quot;False&quot;"/>
    <numFmt numFmtId="214" formatCode="&quot;On&quot;;&quot;On&quot;;&quot;Off&quot;"/>
    <numFmt numFmtId="215" formatCode="[$€-2]\ #,##0.00_);[Red]\([$€-2]\ #,##0.00\)"/>
    <numFmt numFmtId="216" formatCode="#,##0.0000"/>
    <numFmt numFmtId="217" formatCode="#,##0.000"/>
    <numFmt numFmtId="218" formatCode="#,##0.00000"/>
    <numFmt numFmtId="219" formatCode="#,##0\ &quot;Lt&quot;"/>
    <numFmt numFmtId="220" formatCode="#,##0\ _L_t"/>
    <numFmt numFmtId="221" formatCode="[$-427]yyyy\ &quot;m.&quot;\ mmmm\ d\ &quot;d.&quot;"/>
    <numFmt numFmtId="222" formatCode="0.000"/>
    <numFmt numFmtId="223" formatCode="0.000000000%"/>
    <numFmt numFmtId="224" formatCode="[$-F400]h:mm:ss\ AM/PM"/>
    <numFmt numFmtId="225" formatCode="#,##0_ ;\-#,##0\ "/>
    <numFmt numFmtId="226" formatCode="[$-427]yyyy\ &quot;m&quot;\.\ mmmm\ d\ &quot;d&quot;\.\,\ dddd"/>
  </numFmts>
  <fonts count="51">
    <font>
      <sz val="10"/>
      <name val="CenturyOldStyleLT"/>
      <family val="0"/>
    </font>
    <font>
      <sz val="12"/>
      <name val="Times New Roman"/>
      <family val="1"/>
    </font>
    <font>
      <b/>
      <sz val="12"/>
      <name val="Times New Roman"/>
      <family val="1"/>
    </font>
    <font>
      <u val="single"/>
      <sz val="6"/>
      <color indexed="36"/>
      <name val="Times New Roman Baltic"/>
      <family val="0"/>
    </font>
    <font>
      <u val="single"/>
      <sz val="6"/>
      <color indexed="12"/>
      <name val="Times New Roman Baltic"/>
      <family val="0"/>
    </font>
    <font>
      <sz val="8"/>
      <name val="CenturyOldStyleLT"/>
      <family val="0"/>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name val="Calibri"/>
      <family val="2"/>
    </font>
    <font>
      <b/>
      <sz val="12"/>
      <name val="Calibri"/>
      <family val="2"/>
    </font>
    <font>
      <sz val="12"/>
      <name val="Calibri"/>
      <family val="2"/>
    </font>
    <font>
      <u val="single"/>
      <sz val="12"/>
      <name val="Calibri"/>
      <family val="2"/>
    </font>
    <font>
      <i/>
      <sz val="12"/>
      <name val="Calibri"/>
      <family val="2"/>
    </font>
    <font>
      <sz val="12"/>
      <color indexed="8"/>
      <name val="Calibri"/>
      <family val="2"/>
    </font>
    <font>
      <b/>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2"/>
      <color rgb="FF000000"/>
      <name val="Calibri"/>
      <family val="2"/>
    </font>
    <font>
      <b/>
      <sz val="12"/>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3499799966812134"/>
        <bgColor indexed="64"/>
      </patternFill>
    </fill>
    <fill>
      <patternFill patternType="solid">
        <fgColor theme="0" tint="-0.3499799966812134"/>
        <bgColor indexed="64"/>
      </patternFill>
    </fill>
    <fill>
      <patternFill patternType="solid">
        <fgColor rgb="FFFFFFFF"/>
        <bgColor indexed="64"/>
      </patternFill>
    </fill>
    <fill>
      <patternFill patternType="solid">
        <fgColor theme="0"/>
        <bgColor indexed="64"/>
      </patternFill>
    </fill>
    <fill>
      <patternFill patternType="solid">
        <fgColor indexed="55"/>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right style="thin"/>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7"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1"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4" fillId="27" borderId="8" applyNumberFormat="0" applyAlignment="0" applyProtection="0"/>
    <xf numFmtId="0" fontId="7" fillId="0" borderId="0">
      <alignment/>
      <protection/>
    </xf>
    <xf numFmtId="9" fontId="0"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6"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3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Fill="1" applyAlignment="1">
      <alignment/>
    </xf>
    <xf numFmtId="0" fontId="2" fillId="33" borderId="0" xfId="0" applyFont="1" applyFill="1" applyAlignment="1">
      <alignment/>
    </xf>
    <xf numFmtId="0" fontId="24" fillId="0" borderId="0" xfId="60" applyFont="1" applyFill="1" applyAlignment="1" applyProtection="1">
      <alignment horizontal="center" vertical="center"/>
      <protection/>
    </xf>
    <xf numFmtId="0" fontId="25" fillId="0" borderId="0" xfId="60" applyFont="1" applyFill="1" applyAlignment="1" applyProtection="1">
      <alignment/>
      <protection/>
    </xf>
    <xf numFmtId="14" fontId="26" fillId="0" borderId="0" xfId="60" applyNumberFormat="1" applyFont="1" applyFill="1" applyBorder="1" applyAlignment="1" applyProtection="1">
      <alignment/>
      <protection locked="0"/>
    </xf>
    <xf numFmtId="0" fontId="26" fillId="0" borderId="0" xfId="60" applyFont="1" applyFill="1" applyProtection="1">
      <alignment/>
      <protection/>
    </xf>
    <xf numFmtId="0" fontId="26" fillId="0" borderId="0" xfId="0" applyFont="1" applyAlignment="1">
      <alignment/>
    </xf>
    <xf numFmtId="3" fontId="26" fillId="0" borderId="0" xfId="0" applyNumberFormat="1" applyFont="1" applyAlignment="1">
      <alignment/>
    </xf>
    <xf numFmtId="14" fontId="27" fillId="0" borderId="0" xfId="60" applyNumberFormat="1" applyFont="1" applyFill="1" applyBorder="1" applyAlignment="1" applyProtection="1">
      <alignment horizontal="center" vertical="center"/>
      <protection locked="0"/>
    </xf>
    <xf numFmtId="0" fontId="26" fillId="0" borderId="0" xfId="60" applyFont="1" applyFill="1" applyBorder="1" applyAlignment="1" applyProtection="1">
      <alignment vertical="top"/>
      <protection/>
    </xf>
    <xf numFmtId="0" fontId="26" fillId="0" borderId="0" xfId="60" applyFont="1" applyFill="1" applyBorder="1" applyAlignment="1" applyProtection="1">
      <alignment horizontal="center" vertical="center"/>
      <protection/>
    </xf>
    <xf numFmtId="0" fontId="26" fillId="0" borderId="0" xfId="60" applyFont="1" applyFill="1" applyAlignment="1" applyProtection="1">
      <alignment vertical="top"/>
      <protection/>
    </xf>
    <xf numFmtId="0" fontId="26" fillId="0" borderId="0" xfId="60" applyFont="1" applyFill="1" applyAlignment="1" applyProtection="1">
      <alignment horizontal="center" vertical="top"/>
      <protection/>
    </xf>
    <xf numFmtId="0" fontId="28" fillId="0" borderId="0" xfId="60" applyFont="1" applyFill="1" applyBorder="1" applyAlignment="1" applyProtection="1">
      <alignment horizontal="right"/>
      <protection locked="0"/>
    </xf>
    <xf numFmtId="0" fontId="25" fillId="0" borderId="0" xfId="60" applyFont="1" applyFill="1" applyBorder="1" applyAlignment="1" applyProtection="1">
      <alignment/>
      <protection locked="0"/>
    </xf>
    <xf numFmtId="0" fontId="25" fillId="0" borderId="0" xfId="60" applyFont="1" applyFill="1" applyBorder="1" applyAlignment="1" applyProtection="1">
      <alignment horizontal="right"/>
      <protection locked="0"/>
    </xf>
    <xf numFmtId="0" fontId="26" fillId="0" borderId="0" xfId="60" applyFont="1" applyFill="1" applyAlignment="1" applyProtection="1">
      <alignment horizontal="centerContinuous" vertical="top"/>
      <protection/>
    </xf>
    <xf numFmtId="0" fontId="26" fillId="0" borderId="0" xfId="60" applyFont="1" applyFill="1" applyAlignment="1" applyProtection="1">
      <alignment horizontal="centerContinuous"/>
      <protection/>
    </xf>
    <xf numFmtId="0" fontId="26" fillId="0" borderId="10" xfId="60" applyFont="1" applyFill="1" applyBorder="1" applyProtection="1">
      <alignment/>
      <protection/>
    </xf>
    <xf numFmtId="0" fontId="25" fillId="34" borderId="11" xfId="60" applyFont="1" applyFill="1" applyBorder="1" applyAlignment="1" applyProtection="1">
      <alignment horizontal="center" vertical="center" wrapText="1"/>
      <protection/>
    </xf>
    <xf numFmtId="0" fontId="25" fillId="34" borderId="12" xfId="60" applyFont="1" applyFill="1" applyBorder="1" applyAlignment="1" applyProtection="1">
      <alignment horizontal="center" vertical="center" wrapText="1"/>
      <protection/>
    </xf>
    <xf numFmtId="0" fontId="25" fillId="34" borderId="11" xfId="0" applyFont="1" applyFill="1" applyBorder="1" applyAlignment="1">
      <alignment horizontal="center" vertical="center" wrapText="1"/>
    </xf>
    <xf numFmtId="0" fontId="25" fillId="34" borderId="12" xfId="0" applyFont="1" applyFill="1" applyBorder="1" applyAlignment="1">
      <alignment horizontal="center" vertical="center" wrapText="1"/>
    </xf>
    <xf numFmtId="0" fontId="25" fillId="0" borderId="10" xfId="60" applyFont="1" applyFill="1" applyBorder="1" applyProtection="1">
      <alignment/>
      <protection/>
    </xf>
    <xf numFmtId="3" fontId="26" fillId="0" borderId="10" xfId="60" applyNumberFormat="1" applyFont="1" applyFill="1" applyBorder="1" applyAlignment="1" applyProtection="1">
      <alignment horizontal="center" vertical="center" wrapText="1"/>
      <protection/>
    </xf>
    <xf numFmtId="0" fontId="26" fillId="0" borderId="10" xfId="60" applyFont="1" applyFill="1" applyBorder="1" applyAlignment="1" applyProtection="1">
      <alignment horizontal="center" vertical="center" wrapText="1"/>
      <protection/>
    </xf>
    <xf numFmtId="0" fontId="25" fillId="35" borderId="10" xfId="60" applyFont="1" applyFill="1" applyBorder="1" applyProtection="1">
      <alignment/>
      <protection/>
    </xf>
    <xf numFmtId="0" fontId="25" fillId="35" borderId="10" xfId="0" applyFont="1" applyFill="1" applyBorder="1" applyAlignment="1">
      <alignment/>
    </xf>
    <xf numFmtId="3" fontId="26" fillId="36" borderId="10" xfId="60" applyNumberFormat="1" applyFont="1" applyFill="1" applyBorder="1" applyAlignment="1" applyProtection="1">
      <alignment horizontal="right"/>
      <protection/>
    </xf>
    <xf numFmtId="0" fontId="26" fillId="36" borderId="10" xfId="60" applyFont="1" applyFill="1" applyBorder="1" applyAlignment="1" applyProtection="1">
      <alignment horizontal="right"/>
      <protection/>
    </xf>
    <xf numFmtId="9" fontId="26" fillId="36" borderId="10" xfId="67" applyFont="1" applyFill="1" applyBorder="1" applyAlignment="1" applyProtection="1">
      <alignment horizontal="right"/>
      <protection/>
    </xf>
    <xf numFmtId="3" fontId="25" fillId="35" borderId="10" xfId="61" applyNumberFormat="1" applyFont="1" applyFill="1" applyBorder="1" applyProtection="1">
      <alignment/>
      <protection/>
    </xf>
    <xf numFmtId="3" fontId="26" fillId="35" borderId="10" xfId="61" applyNumberFormat="1" applyFont="1" applyFill="1" applyBorder="1" applyAlignment="1" applyProtection="1">
      <alignment horizontal="right"/>
      <protection/>
    </xf>
    <xf numFmtId="0" fontId="26" fillId="33" borderId="10" xfId="60" applyFont="1" applyFill="1" applyBorder="1" applyProtection="1">
      <alignment/>
      <protection/>
    </xf>
    <xf numFmtId="3" fontId="26" fillId="0" borderId="10" xfId="0" applyNumberFormat="1" applyFont="1" applyBorder="1" applyAlignment="1">
      <alignment/>
    </xf>
    <xf numFmtId="3" fontId="26" fillId="37" borderId="10" xfId="60" applyNumberFormat="1" applyFont="1" applyFill="1" applyBorder="1" applyProtection="1">
      <alignment/>
      <protection locked="0"/>
    </xf>
    <xf numFmtId="3" fontId="26" fillId="0" borderId="13" xfId="63" applyNumberFormat="1" applyFont="1" applyFill="1" applyBorder="1" applyProtection="1">
      <alignment/>
      <protection locked="0"/>
    </xf>
    <xf numFmtId="3" fontId="26" fillId="0" borderId="13" xfId="61" applyNumberFormat="1" applyFont="1" applyFill="1" applyBorder="1" applyAlignment="1" applyProtection="1">
      <alignment horizontal="right"/>
      <protection locked="0"/>
    </xf>
    <xf numFmtId="3" fontId="26" fillId="33" borderId="10" xfId="61" applyNumberFormat="1" applyFont="1" applyFill="1" applyBorder="1" applyProtection="1">
      <alignment/>
      <protection/>
    </xf>
    <xf numFmtId="3" fontId="26" fillId="33" borderId="10" xfId="61" applyNumberFormat="1" applyFont="1" applyFill="1" applyBorder="1" applyProtection="1">
      <alignment/>
      <protection locked="0"/>
    </xf>
    <xf numFmtId="3" fontId="48" fillId="0" borderId="10" xfId="63" applyNumberFormat="1" applyFont="1" applyFill="1" applyBorder="1" applyProtection="1">
      <alignment/>
      <protection locked="0"/>
    </xf>
    <xf numFmtId="3" fontId="48" fillId="0" borderId="10" xfId="61" applyNumberFormat="1" applyFont="1" applyFill="1" applyBorder="1" applyAlignment="1" applyProtection="1">
      <alignment horizontal="right"/>
      <protection locked="0"/>
    </xf>
    <xf numFmtId="3" fontId="48" fillId="0" borderId="10" xfId="63" applyNumberFormat="1" applyFont="1" applyFill="1" applyBorder="1" applyAlignment="1">
      <alignment horizontal="right"/>
      <protection/>
    </xf>
    <xf numFmtId="3" fontId="25" fillId="36" borderId="10" xfId="60" applyNumberFormat="1" applyFont="1" applyFill="1" applyBorder="1" applyAlignment="1" applyProtection="1">
      <alignment horizontal="right"/>
      <protection/>
    </xf>
    <xf numFmtId="3" fontId="25" fillId="35" borderId="10" xfId="0" applyNumberFormat="1" applyFont="1" applyFill="1" applyBorder="1" applyAlignment="1">
      <alignment/>
    </xf>
    <xf numFmtId="3" fontId="48" fillId="0" borderId="10" xfId="61" applyNumberFormat="1" applyFont="1" applyBorder="1" applyProtection="1">
      <alignment/>
      <protection locked="0"/>
    </xf>
    <xf numFmtId="3" fontId="26" fillId="0" borderId="10" xfId="61" applyNumberFormat="1" applyFont="1" applyFill="1" applyBorder="1" applyProtection="1">
      <alignment/>
      <protection/>
    </xf>
    <xf numFmtId="3" fontId="26" fillId="0" borderId="10" xfId="61" applyNumberFormat="1" applyFont="1" applyFill="1" applyBorder="1" applyProtection="1">
      <alignment/>
      <protection locked="0"/>
    </xf>
    <xf numFmtId="3" fontId="25" fillId="0" borderId="10" xfId="0" applyNumberFormat="1" applyFont="1" applyBorder="1" applyAlignment="1">
      <alignment/>
    </xf>
    <xf numFmtId="3" fontId="48" fillId="0" borderId="10" xfId="61" applyNumberFormat="1" applyFont="1" applyBorder="1" applyAlignment="1" applyProtection="1">
      <alignment horizontal="right" indent="1"/>
      <protection locked="0"/>
    </xf>
    <xf numFmtId="3" fontId="26" fillId="0" borderId="10" xfId="60" applyNumberFormat="1" applyFont="1" applyFill="1" applyBorder="1" applyProtection="1">
      <alignment/>
      <protection locked="0"/>
    </xf>
    <xf numFmtId="0" fontId="26" fillId="33" borderId="10" xfId="60" applyFont="1" applyFill="1" applyBorder="1" applyAlignment="1" applyProtection="1">
      <alignment vertical="top"/>
      <protection/>
    </xf>
    <xf numFmtId="3" fontId="48" fillId="0" borderId="10" xfId="61" applyNumberFormat="1" applyFont="1" applyFill="1" applyBorder="1" applyAlignment="1" applyProtection="1">
      <alignment horizontal="right" vertical="top"/>
      <protection locked="0"/>
    </xf>
    <xf numFmtId="3" fontId="26" fillId="0" borderId="10" xfId="61" applyNumberFormat="1" applyFont="1" applyFill="1" applyBorder="1" applyAlignment="1" applyProtection="1">
      <alignment vertical="top"/>
      <protection/>
    </xf>
    <xf numFmtId="3" fontId="25" fillId="0" borderId="10" xfId="0" applyNumberFormat="1" applyFont="1" applyFill="1" applyBorder="1" applyAlignment="1">
      <alignment/>
    </xf>
    <xf numFmtId="3" fontId="48" fillId="0" borderId="10" xfId="61" applyNumberFormat="1" applyFont="1" applyFill="1" applyBorder="1" applyProtection="1">
      <alignment/>
      <protection/>
    </xf>
    <xf numFmtId="3" fontId="48" fillId="0" borderId="0" xfId="61" applyNumberFormat="1" applyFont="1" applyFill="1" applyAlignment="1" applyProtection="1">
      <alignment horizontal="right"/>
      <protection/>
    </xf>
    <xf numFmtId="3" fontId="48" fillId="0" borderId="10" xfId="61" applyNumberFormat="1" applyFont="1" applyFill="1" applyBorder="1" applyAlignment="1" applyProtection="1">
      <alignment horizontal="right" indent="1"/>
      <protection locked="0"/>
    </xf>
    <xf numFmtId="3" fontId="25" fillId="33" borderId="10" xfId="60" applyNumberFormat="1" applyFont="1" applyFill="1" applyBorder="1" applyAlignment="1" applyProtection="1">
      <alignment horizontal="right"/>
      <protection/>
    </xf>
    <xf numFmtId="3" fontId="49" fillId="37" borderId="10" xfId="60" applyNumberFormat="1" applyFont="1" applyFill="1" applyBorder="1" applyProtection="1">
      <alignment/>
      <protection locked="0"/>
    </xf>
    <xf numFmtId="3" fontId="48" fillId="0" borderId="10" xfId="61" applyNumberFormat="1" applyFont="1" applyBorder="1" applyAlignment="1" applyProtection="1">
      <alignment/>
      <protection locked="0"/>
    </xf>
    <xf numFmtId="0" fontId="48" fillId="0" borderId="10" xfId="60" applyFont="1" applyFill="1" applyBorder="1" applyProtection="1">
      <alignment/>
      <protection/>
    </xf>
    <xf numFmtId="0" fontId="48" fillId="33" borderId="10" xfId="60" applyFont="1" applyFill="1" applyBorder="1" applyProtection="1">
      <alignment/>
      <protection/>
    </xf>
    <xf numFmtId="3" fontId="26" fillId="0" borderId="10" xfId="61" applyNumberFormat="1" applyFont="1" applyFill="1" applyBorder="1" applyAlignment="1" applyProtection="1">
      <alignment horizontal="right"/>
      <protection locked="0"/>
    </xf>
    <xf numFmtId="0" fontId="48" fillId="33" borderId="10" xfId="62" applyFont="1" applyFill="1" applyBorder="1" applyProtection="1">
      <alignment/>
      <protection/>
    </xf>
    <xf numFmtId="3" fontId="26" fillId="0" borderId="10" xfId="63" applyNumberFormat="1" applyFont="1" applyFill="1" applyBorder="1" applyProtection="1">
      <alignment/>
      <protection/>
    </xf>
    <xf numFmtId="3" fontId="26" fillId="33" borderId="10" xfId="61" applyNumberFormat="1" applyFont="1" applyFill="1" applyBorder="1" applyAlignment="1" applyProtection="1">
      <alignment horizontal="right"/>
      <protection locked="0"/>
    </xf>
    <xf numFmtId="3" fontId="26" fillId="37" borderId="10" xfId="60" applyNumberFormat="1" applyFont="1" applyFill="1" applyBorder="1" applyAlignment="1" applyProtection="1">
      <alignment horizontal="right"/>
      <protection locked="0"/>
    </xf>
    <xf numFmtId="0" fontId="26" fillId="0" borderId="0" xfId="60" applyFont="1" applyFill="1" applyBorder="1" applyProtection="1">
      <alignment/>
      <protection/>
    </xf>
    <xf numFmtId="0" fontId="25" fillId="0" borderId="0" xfId="60" applyFont="1" applyFill="1" applyBorder="1" applyProtection="1">
      <alignment/>
      <protection/>
    </xf>
    <xf numFmtId="0" fontId="25" fillId="0" borderId="0" xfId="0" applyFont="1" applyAlignment="1">
      <alignment/>
    </xf>
    <xf numFmtId="0" fontId="26" fillId="0" borderId="0" xfId="60" applyFont="1" applyFill="1" applyBorder="1" applyAlignment="1" applyProtection="1">
      <alignment horizontal="left" vertical="top" wrapText="1"/>
      <protection/>
    </xf>
    <xf numFmtId="0" fontId="26" fillId="0" borderId="0" xfId="60" applyFont="1" applyFill="1" applyBorder="1" applyAlignment="1" applyProtection="1">
      <alignment horizontal="left"/>
      <protection/>
    </xf>
    <xf numFmtId="0" fontId="26" fillId="0" borderId="0" xfId="60" applyFont="1" applyBorder="1" applyAlignment="1" applyProtection="1">
      <alignment horizontal="left"/>
      <protection/>
    </xf>
    <xf numFmtId="0" fontId="26" fillId="0" borderId="0" xfId="0" applyFont="1" applyBorder="1" applyAlignment="1">
      <alignment/>
    </xf>
    <xf numFmtId="3" fontId="26" fillId="0" borderId="10" xfId="42" applyNumberFormat="1" applyFont="1" applyBorder="1" applyAlignment="1">
      <alignment/>
    </xf>
    <xf numFmtId="3" fontId="26" fillId="36" borderId="10" xfId="67" applyNumberFormat="1" applyFont="1" applyFill="1" applyBorder="1" applyAlignment="1" applyProtection="1">
      <alignment horizontal="right"/>
      <protection/>
    </xf>
    <xf numFmtId="3" fontId="48" fillId="0" borderId="13" xfId="61" applyNumberFormat="1" applyFont="1" applyFill="1" applyBorder="1" applyAlignment="1" applyProtection="1">
      <alignment horizontal="right"/>
      <protection locked="0"/>
    </xf>
    <xf numFmtId="3" fontId="25" fillId="36" borderId="10" xfId="67" applyNumberFormat="1" applyFont="1" applyFill="1" applyBorder="1" applyAlignment="1" applyProtection="1">
      <alignment horizontal="right"/>
      <protection/>
    </xf>
    <xf numFmtId="3" fontId="25" fillId="35" borderId="10" xfId="67" applyNumberFormat="1" applyFont="1" applyFill="1" applyBorder="1" applyAlignment="1" applyProtection="1">
      <alignment horizontal="right"/>
      <protection/>
    </xf>
    <xf numFmtId="3" fontId="26" fillId="33" borderId="10" xfId="42" applyNumberFormat="1" applyFont="1" applyFill="1" applyBorder="1" applyAlignment="1" applyProtection="1">
      <alignment/>
      <protection/>
    </xf>
    <xf numFmtId="3" fontId="26" fillId="35" borderId="10" xfId="0" applyNumberFormat="1" applyFont="1" applyFill="1" applyBorder="1" applyAlignment="1">
      <alignment/>
    </xf>
    <xf numFmtId="3" fontId="26" fillId="0" borderId="10" xfId="42" applyNumberFormat="1" applyFont="1" applyFill="1" applyBorder="1" applyAlignment="1" applyProtection="1">
      <alignment/>
      <protection/>
    </xf>
    <xf numFmtId="0" fontId="25" fillId="33" borderId="10" xfId="60" applyFont="1" applyFill="1" applyBorder="1" applyProtection="1">
      <alignment/>
      <protection/>
    </xf>
    <xf numFmtId="3" fontId="25" fillId="37" borderId="10" xfId="60" applyNumberFormat="1" applyFont="1" applyFill="1" applyBorder="1" applyProtection="1">
      <alignment/>
      <protection locked="0"/>
    </xf>
    <xf numFmtId="3" fontId="25" fillId="33" borderId="10" xfId="42" applyNumberFormat="1" applyFont="1" applyFill="1" applyBorder="1" applyAlignment="1" applyProtection="1">
      <alignment/>
      <protection/>
    </xf>
    <xf numFmtId="3" fontId="25" fillId="33" borderId="10" xfId="61" applyNumberFormat="1" applyFont="1" applyFill="1" applyBorder="1" applyProtection="1">
      <alignment/>
      <protection locked="0"/>
    </xf>
    <xf numFmtId="3" fontId="50" fillId="0" borderId="10" xfId="61" applyNumberFormat="1" applyFont="1" applyBorder="1" applyProtection="1">
      <alignment/>
      <protection locked="0"/>
    </xf>
    <xf numFmtId="3" fontId="25" fillId="0" borderId="10" xfId="42" applyNumberFormat="1" applyFont="1" applyBorder="1" applyAlignment="1">
      <alignment/>
    </xf>
    <xf numFmtId="3" fontId="50" fillId="0" borderId="10" xfId="61" applyNumberFormat="1" applyFont="1" applyFill="1" applyBorder="1" applyAlignment="1" applyProtection="1">
      <alignment horizontal="right"/>
      <protection locked="0"/>
    </xf>
    <xf numFmtId="3" fontId="25" fillId="33" borderId="10" xfId="60" applyNumberFormat="1" applyFont="1" applyFill="1" applyBorder="1" applyAlignment="1" applyProtection="1">
      <alignment horizontal="right"/>
      <protection/>
    </xf>
    <xf numFmtId="3" fontId="50" fillId="0" borderId="10" xfId="61" applyNumberFormat="1" applyFont="1" applyFill="1" applyBorder="1" applyProtection="1">
      <alignment/>
      <protection/>
    </xf>
    <xf numFmtId="3" fontId="25" fillId="38" borderId="10" xfId="60" applyNumberFormat="1" applyFont="1" applyFill="1" applyBorder="1" applyAlignment="1" applyProtection="1">
      <alignment horizontal="right"/>
      <protection/>
    </xf>
    <xf numFmtId="3" fontId="50" fillId="0" borderId="10" xfId="61" applyNumberFormat="1" applyFont="1" applyFill="1" applyBorder="1" applyAlignment="1" applyProtection="1">
      <alignment horizontal="right"/>
      <protection/>
    </xf>
    <xf numFmtId="3" fontId="25" fillId="0" borderId="10" xfId="0" applyNumberFormat="1" applyFont="1" applyBorder="1" applyAlignment="1">
      <alignment/>
    </xf>
    <xf numFmtId="3" fontId="25" fillId="0" borderId="10" xfId="60" applyNumberFormat="1" applyFont="1" applyFill="1" applyBorder="1" applyProtection="1">
      <alignment/>
      <protection locked="0"/>
    </xf>
    <xf numFmtId="3" fontId="50" fillId="0" borderId="10" xfId="63" applyNumberFormat="1" applyFont="1" applyFill="1" applyBorder="1" applyProtection="1">
      <alignment/>
      <protection locked="0"/>
    </xf>
    <xf numFmtId="3" fontId="50" fillId="0" borderId="10" xfId="61" applyNumberFormat="1" applyFont="1" applyFill="1" applyBorder="1" applyAlignment="1" applyProtection="1">
      <alignment horizontal="right" indent="1"/>
      <protection locked="0"/>
    </xf>
    <xf numFmtId="3" fontId="25" fillId="0" borderId="10" xfId="61" applyNumberFormat="1" applyFont="1" applyFill="1" applyBorder="1" applyProtection="1">
      <alignment/>
      <protection/>
    </xf>
    <xf numFmtId="0" fontId="25" fillId="0" borderId="10" xfId="60" applyFont="1" applyFill="1" applyBorder="1" applyProtection="1">
      <alignment/>
      <protection/>
    </xf>
    <xf numFmtId="3" fontId="25" fillId="0" borderId="10" xfId="0" applyNumberFormat="1" applyFont="1" applyFill="1" applyBorder="1" applyAlignment="1">
      <alignment/>
    </xf>
    <xf numFmtId="3" fontId="25" fillId="0" borderId="10" xfId="61" applyNumberFormat="1" applyFont="1" applyFill="1" applyBorder="1" applyProtection="1">
      <alignment/>
      <protection locked="0"/>
    </xf>
    <xf numFmtId="3" fontId="25" fillId="0" borderId="10" xfId="60" applyNumberFormat="1" applyFont="1" applyFill="1" applyBorder="1" applyProtection="1">
      <alignment/>
      <protection/>
    </xf>
    <xf numFmtId="3" fontId="50" fillId="0" borderId="10" xfId="61" applyNumberFormat="1" applyFont="1" applyFill="1" applyBorder="1" applyProtection="1">
      <alignment/>
      <protection locked="0"/>
    </xf>
    <xf numFmtId="0" fontId="25" fillId="33" borderId="10" xfId="62" applyFont="1" applyFill="1" applyBorder="1" applyProtection="1">
      <alignment/>
      <protection/>
    </xf>
    <xf numFmtId="3" fontId="50" fillId="0" borderId="10" xfId="61" applyNumberFormat="1" applyFont="1" applyBorder="1" applyAlignment="1" applyProtection="1">
      <alignment horizontal="right" indent="1"/>
      <protection locked="0"/>
    </xf>
    <xf numFmtId="3" fontId="25" fillId="37" borderId="10" xfId="60" applyNumberFormat="1" applyFont="1" applyFill="1" applyBorder="1" applyProtection="1">
      <alignment/>
      <protection/>
    </xf>
    <xf numFmtId="3" fontId="50" fillId="0" borderId="10" xfId="63" applyNumberFormat="1" applyFont="1" applyFill="1" applyBorder="1" applyProtection="1">
      <alignment/>
      <protection/>
    </xf>
    <xf numFmtId="3" fontId="50" fillId="0" borderId="13" xfId="63" applyNumberFormat="1" applyFont="1" applyFill="1" applyBorder="1" applyProtection="1">
      <alignment/>
      <protection/>
    </xf>
    <xf numFmtId="0" fontId="24" fillId="0" borderId="0" xfId="61" applyFont="1" applyAlignment="1">
      <alignment horizontal="center" vertical="center"/>
      <protection/>
    </xf>
    <xf numFmtId="14" fontId="27" fillId="0" borderId="0" xfId="61" applyNumberFormat="1" applyFont="1" applyAlignment="1" applyProtection="1">
      <alignment horizontal="center" vertical="center"/>
      <protection locked="0"/>
    </xf>
    <xf numFmtId="0" fontId="26" fillId="0" borderId="0" xfId="61" applyFont="1" applyAlignment="1">
      <alignment horizontal="center" vertical="center"/>
      <protection/>
    </xf>
    <xf numFmtId="0" fontId="26" fillId="0" borderId="0" xfId="61" applyFont="1" applyAlignment="1">
      <alignment vertical="top"/>
      <protection/>
    </xf>
    <xf numFmtId="0" fontId="28" fillId="0" borderId="0" xfId="61" applyFont="1" applyAlignment="1" applyProtection="1">
      <alignment horizontal="right"/>
      <protection locked="0"/>
    </xf>
    <xf numFmtId="0" fontId="25" fillId="39" borderId="10" xfId="61" applyFont="1" applyFill="1" applyBorder="1">
      <alignment/>
      <protection/>
    </xf>
    <xf numFmtId="0" fontId="26" fillId="40" borderId="10" xfId="61" applyFont="1" applyFill="1" applyBorder="1">
      <alignment/>
      <protection/>
    </xf>
    <xf numFmtId="0" fontId="25" fillId="40" borderId="10" xfId="61" applyFont="1" applyFill="1" applyBorder="1">
      <alignment/>
      <protection/>
    </xf>
    <xf numFmtId="0" fontId="26" fillId="0" borderId="10" xfId="61" applyFont="1" applyBorder="1">
      <alignment/>
      <protection/>
    </xf>
    <xf numFmtId="0" fontId="26" fillId="40" borderId="10" xfId="61" applyFont="1" applyFill="1" applyBorder="1" applyAlignment="1">
      <alignment vertical="top"/>
      <protection/>
    </xf>
    <xf numFmtId="0" fontId="25" fillId="40" borderId="10" xfId="63" applyFont="1" applyFill="1" applyBorder="1">
      <alignment/>
      <protection/>
    </xf>
    <xf numFmtId="0" fontId="25" fillId="0" borderId="10" xfId="61" applyFont="1" applyBorder="1">
      <alignment/>
      <protection/>
    </xf>
    <xf numFmtId="0" fontId="26" fillId="40" borderId="10" xfId="61" applyFont="1" applyFill="1" applyBorder="1" applyAlignment="1">
      <alignment horizontal="left" indent="1"/>
      <protection/>
    </xf>
    <xf numFmtId="0" fontId="29" fillId="0" borderId="10" xfId="61" applyFont="1" applyBorder="1">
      <alignment/>
      <protection/>
    </xf>
    <xf numFmtId="0" fontId="29" fillId="40" borderId="10" xfId="61" applyFont="1" applyFill="1" applyBorder="1">
      <alignment/>
      <protection/>
    </xf>
    <xf numFmtId="0" fontId="29" fillId="40" borderId="10" xfId="63" applyFont="1" applyFill="1" applyBorder="1">
      <alignment/>
      <protection/>
    </xf>
    <xf numFmtId="0" fontId="26" fillId="0" borderId="0" xfId="61" applyFont="1" applyAlignment="1">
      <alignment horizontal="left" vertical="center" wrapText="1"/>
      <protection/>
    </xf>
    <xf numFmtId="3" fontId="26" fillId="0" borderId="10" xfId="61" applyNumberFormat="1" applyFont="1" applyBorder="1" applyAlignment="1">
      <alignment horizontal="center" vertical="center" wrapText="1"/>
      <protection/>
    </xf>
    <xf numFmtId="0" fontId="26" fillId="0" borderId="10" xfId="61" applyFont="1" applyBorder="1" applyAlignment="1">
      <alignment horizontal="center" vertical="center" wrapText="1"/>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_formos ketv_" xfId="60"/>
    <cellStyle name="Normal_formos ketv_ 2" xfId="61"/>
    <cellStyle name="Normal_Snoro" xfId="62"/>
    <cellStyle name="Normal_Snoro 2" xfId="63"/>
    <cellStyle name="Note" xfId="64"/>
    <cellStyle name="Output" xfId="65"/>
    <cellStyle name="Paprastas_Lapas1" xfId="66"/>
    <cellStyle name="Percent" xfId="67"/>
    <cellStyle name="Percent 2" xfId="68"/>
    <cellStyle name="Percent 3" xfId="69"/>
    <cellStyle name="Percent 4"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W166"/>
  <sheetViews>
    <sheetView zoomScale="40" zoomScaleNormal="40" zoomScalePageLayoutView="0" workbookViewId="0" topLeftCell="A1">
      <pane xSplit="1" topLeftCell="B1" activePane="topRight" state="frozen"/>
      <selection pane="topLeft" activeCell="A5" sqref="A5"/>
      <selection pane="topRight" activeCell="A8" sqref="A8"/>
    </sheetView>
  </sheetViews>
  <sheetFormatPr defaultColWidth="9.125" defaultRowHeight="12.75"/>
  <cols>
    <col min="1" max="1" width="52.00390625" style="9" customWidth="1"/>
    <col min="2" max="35" width="23.50390625" style="9" customWidth="1"/>
    <col min="36" max="37" width="23.50390625" style="10" customWidth="1"/>
    <col min="38" max="49" width="23.50390625" style="9" customWidth="1"/>
    <col min="50" max="52" width="9.125" style="1" hidden="1" customWidth="1"/>
    <col min="53" max="16384" width="9.125" style="1" customWidth="1"/>
  </cols>
  <sheetData>
    <row r="1" spans="1:6" ht="21">
      <c r="A1" s="5" t="s">
        <v>48</v>
      </c>
      <c r="B1" s="5"/>
      <c r="C1" s="6"/>
      <c r="D1" s="7"/>
      <c r="E1" s="7"/>
      <c r="F1" s="8"/>
    </row>
    <row r="2" spans="1:6" ht="15">
      <c r="A2" s="11" t="s">
        <v>89</v>
      </c>
      <c r="B2" s="11"/>
      <c r="C2" s="7"/>
      <c r="D2" s="12"/>
      <c r="E2" s="12"/>
      <c r="F2" s="8"/>
    </row>
    <row r="3" spans="1:6" ht="15">
      <c r="A3" s="13" t="s">
        <v>0</v>
      </c>
      <c r="B3" s="13"/>
      <c r="C3" s="12"/>
      <c r="D3" s="8"/>
      <c r="E3" s="8"/>
      <c r="F3" s="8"/>
    </row>
    <row r="4" spans="1:6" ht="15">
      <c r="A4" s="14"/>
      <c r="B4" s="14"/>
      <c r="C4" s="15"/>
      <c r="D4" s="8"/>
      <c r="E4" s="8"/>
      <c r="F4" s="8"/>
    </row>
    <row r="5" spans="1:6" ht="12" customHeight="1">
      <c r="A5" s="16" t="s">
        <v>86</v>
      </c>
      <c r="B5" s="16"/>
      <c r="C5" s="17"/>
      <c r="D5" s="17"/>
      <c r="E5" s="17"/>
      <c r="F5" s="18"/>
    </row>
    <row r="6" spans="1:6" ht="15" hidden="1">
      <c r="A6" s="12"/>
      <c r="B6" s="12"/>
      <c r="C6" s="12"/>
      <c r="D6" s="12"/>
      <c r="E6" s="12"/>
      <c r="F6" s="12"/>
    </row>
    <row r="7" spans="1:6" ht="15" hidden="1">
      <c r="A7" s="19"/>
      <c r="B7" s="19"/>
      <c r="C7" s="19"/>
      <c r="D7" s="20"/>
      <c r="E7" s="20"/>
      <c r="F7" s="8"/>
    </row>
    <row r="8" spans="1:49" ht="81.75" customHeight="1">
      <c r="A8" s="21"/>
      <c r="B8" s="22" t="s">
        <v>1</v>
      </c>
      <c r="C8" s="23"/>
      <c r="D8" s="23"/>
      <c r="E8" s="23"/>
      <c r="F8" s="24" t="s">
        <v>77</v>
      </c>
      <c r="G8" s="25"/>
      <c r="H8" s="25"/>
      <c r="I8" s="25"/>
      <c r="J8" s="22" t="s">
        <v>47</v>
      </c>
      <c r="K8" s="23"/>
      <c r="L8" s="23"/>
      <c r="M8" s="23"/>
      <c r="N8" s="22" t="s">
        <v>75</v>
      </c>
      <c r="O8" s="23"/>
      <c r="P8" s="23"/>
      <c r="Q8" s="23"/>
      <c r="R8" s="22" t="s">
        <v>87</v>
      </c>
      <c r="S8" s="23"/>
      <c r="T8" s="23"/>
      <c r="U8" s="23"/>
      <c r="V8" s="22" t="s">
        <v>80</v>
      </c>
      <c r="W8" s="23"/>
      <c r="X8" s="23"/>
      <c r="Y8" s="23"/>
      <c r="Z8" s="22" t="s">
        <v>3</v>
      </c>
      <c r="AA8" s="23"/>
      <c r="AB8" s="23"/>
      <c r="AC8" s="23"/>
      <c r="AD8" s="22" t="s">
        <v>2</v>
      </c>
      <c r="AE8" s="23"/>
      <c r="AF8" s="23"/>
      <c r="AG8" s="23"/>
      <c r="AH8" s="22" t="s">
        <v>76</v>
      </c>
      <c r="AI8" s="23"/>
      <c r="AJ8" s="23"/>
      <c r="AK8" s="23"/>
      <c r="AL8" s="22" t="s">
        <v>88</v>
      </c>
      <c r="AM8" s="23"/>
      <c r="AN8" s="23"/>
      <c r="AO8" s="23"/>
      <c r="AP8" s="22" t="s">
        <v>81</v>
      </c>
      <c r="AQ8" s="23"/>
      <c r="AR8" s="23"/>
      <c r="AS8" s="23"/>
      <c r="AT8" s="22" t="s">
        <v>79</v>
      </c>
      <c r="AU8" s="23"/>
      <c r="AV8" s="23"/>
      <c r="AW8" s="23"/>
    </row>
    <row r="9" spans="1:49" ht="98.25" customHeight="1">
      <c r="A9" s="26"/>
      <c r="B9" s="27" t="s">
        <v>85</v>
      </c>
      <c r="C9" s="28" t="s">
        <v>49</v>
      </c>
      <c r="D9" s="28" t="s">
        <v>50</v>
      </c>
      <c r="E9" s="28" t="s">
        <v>51</v>
      </c>
      <c r="F9" s="27" t="s">
        <v>85</v>
      </c>
      <c r="G9" s="28" t="s">
        <v>49</v>
      </c>
      <c r="H9" s="28" t="s">
        <v>50</v>
      </c>
      <c r="I9" s="28" t="s">
        <v>51</v>
      </c>
      <c r="J9" s="27" t="s">
        <v>85</v>
      </c>
      <c r="K9" s="28" t="s">
        <v>49</v>
      </c>
      <c r="L9" s="28" t="s">
        <v>50</v>
      </c>
      <c r="M9" s="28" t="s">
        <v>51</v>
      </c>
      <c r="N9" s="27" t="s">
        <v>85</v>
      </c>
      <c r="O9" s="28" t="s">
        <v>49</v>
      </c>
      <c r="P9" s="28" t="s">
        <v>50</v>
      </c>
      <c r="Q9" s="28" t="s">
        <v>51</v>
      </c>
      <c r="R9" s="27" t="s">
        <v>85</v>
      </c>
      <c r="S9" s="28" t="s">
        <v>49</v>
      </c>
      <c r="T9" s="28" t="s">
        <v>50</v>
      </c>
      <c r="U9" s="28" t="s">
        <v>51</v>
      </c>
      <c r="V9" s="27" t="s">
        <v>85</v>
      </c>
      <c r="W9" s="28" t="s">
        <v>49</v>
      </c>
      <c r="X9" s="28" t="s">
        <v>50</v>
      </c>
      <c r="Y9" s="28" t="s">
        <v>51</v>
      </c>
      <c r="Z9" s="27" t="s">
        <v>85</v>
      </c>
      <c r="AA9" s="28" t="s">
        <v>49</v>
      </c>
      <c r="AB9" s="28" t="s">
        <v>50</v>
      </c>
      <c r="AC9" s="28" t="s">
        <v>51</v>
      </c>
      <c r="AD9" s="27" t="s">
        <v>85</v>
      </c>
      <c r="AE9" s="28" t="s">
        <v>49</v>
      </c>
      <c r="AF9" s="28" t="s">
        <v>50</v>
      </c>
      <c r="AG9" s="28" t="s">
        <v>51</v>
      </c>
      <c r="AH9" s="27" t="s">
        <v>85</v>
      </c>
      <c r="AI9" s="28" t="s">
        <v>49</v>
      </c>
      <c r="AJ9" s="28" t="s">
        <v>50</v>
      </c>
      <c r="AK9" s="28" t="s">
        <v>51</v>
      </c>
      <c r="AL9" s="27" t="s">
        <v>85</v>
      </c>
      <c r="AM9" s="28" t="s">
        <v>49</v>
      </c>
      <c r="AN9" s="28" t="s">
        <v>50</v>
      </c>
      <c r="AO9" s="28" t="s">
        <v>51</v>
      </c>
      <c r="AP9" s="27" t="s">
        <v>85</v>
      </c>
      <c r="AQ9" s="28" t="s">
        <v>49</v>
      </c>
      <c r="AR9" s="28" t="s">
        <v>50</v>
      </c>
      <c r="AS9" s="28" t="s">
        <v>51</v>
      </c>
      <c r="AT9" s="27" t="s">
        <v>85</v>
      </c>
      <c r="AU9" s="28" t="s">
        <v>49</v>
      </c>
      <c r="AV9" s="28" t="s">
        <v>50</v>
      </c>
      <c r="AW9" s="28" t="s">
        <v>51</v>
      </c>
    </row>
    <row r="10" spans="1:49" s="2" customFormat="1" ht="15">
      <c r="A10" s="29" t="s">
        <v>4</v>
      </c>
      <c r="B10" s="30"/>
      <c r="C10" s="30"/>
      <c r="D10" s="30"/>
      <c r="E10" s="30"/>
      <c r="F10" s="30"/>
      <c r="G10" s="30"/>
      <c r="H10" s="30"/>
      <c r="I10" s="30"/>
      <c r="J10" s="30"/>
      <c r="K10" s="30"/>
      <c r="L10" s="30"/>
      <c r="M10" s="30"/>
      <c r="N10" s="30"/>
      <c r="O10" s="30"/>
      <c r="P10" s="30"/>
      <c r="Q10" s="30"/>
      <c r="R10" s="30"/>
      <c r="S10" s="30"/>
      <c r="T10" s="30"/>
      <c r="U10" s="30"/>
      <c r="V10" s="30"/>
      <c r="W10" s="30"/>
      <c r="X10" s="30"/>
      <c r="Y10" s="30"/>
      <c r="Z10" s="31"/>
      <c r="AA10" s="32"/>
      <c r="AB10" s="31"/>
      <c r="AC10" s="31"/>
      <c r="AD10" s="33"/>
      <c r="AE10" s="30"/>
      <c r="AF10" s="30"/>
      <c r="AG10" s="30"/>
      <c r="AH10" s="30"/>
      <c r="AI10" s="30"/>
      <c r="AJ10" s="30"/>
      <c r="AK10" s="30"/>
      <c r="AL10" s="30"/>
      <c r="AM10" s="30"/>
      <c r="AN10" s="30"/>
      <c r="AO10" s="30"/>
      <c r="AP10" s="34"/>
      <c r="AQ10" s="35"/>
      <c r="AR10" s="35"/>
      <c r="AS10" s="35"/>
      <c r="AT10" s="30"/>
      <c r="AU10" s="30"/>
      <c r="AV10" s="30"/>
      <c r="AW10" s="30"/>
    </row>
    <row r="11" spans="1:49" ht="15">
      <c r="A11" s="36" t="s">
        <v>5</v>
      </c>
      <c r="B11" s="37">
        <v>74148</v>
      </c>
      <c r="C11" s="37">
        <v>879</v>
      </c>
      <c r="D11" s="37">
        <v>53529</v>
      </c>
      <c r="E11" s="37">
        <v>43021</v>
      </c>
      <c r="F11" s="37">
        <v>132901</v>
      </c>
      <c r="G11" s="37">
        <v>3180</v>
      </c>
      <c r="H11" s="37">
        <v>105380</v>
      </c>
      <c r="I11" s="37">
        <v>81442</v>
      </c>
      <c r="J11" s="37">
        <v>313857</v>
      </c>
      <c r="K11" s="37">
        <v>6604</v>
      </c>
      <c r="L11" s="37">
        <v>239431</v>
      </c>
      <c r="M11" s="37">
        <v>191041</v>
      </c>
      <c r="N11" s="37">
        <v>40527</v>
      </c>
      <c r="O11" s="37">
        <v>1216</v>
      </c>
      <c r="P11" s="37">
        <v>37837</v>
      </c>
      <c r="Q11" s="37">
        <v>26430</v>
      </c>
      <c r="R11" s="38">
        <v>348697.91241999995</v>
      </c>
      <c r="S11" s="38">
        <v>4887</v>
      </c>
      <c r="T11" s="38">
        <v>170612.56622999854</v>
      </c>
      <c r="U11" s="38">
        <v>136646.8827599993</v>
      </c>
      <c r="V11" s="37">
        <v>134220</v>
      </c>
      <c r="W11" s="37">
        <v>1995</v>
      </c>
      <c r="X11" s="37">
        <v>108499</v>
      </c>
      <c r="Y11" s="37">
        <v>93553</v>
      </c>
      <c r="Z11" s="38">
        <v>255380</v>
      </c>
      <c r="AA11" s="38">
        <v>3107</v>
      </c>
      <c r="AB11" s="38">
        <v>122638</v>
      </c>
      <c r="AC11" s="38">
        <v>98032</v>
      </c>
      <c r="AD11" s="39">
        <v>54628</v>
      </c>
      <c r="AE11" s="40">
        <v>3881</v>
      </c>
      <c r="AF11" s="40">
        <v>35860</v>
      </c>
      <c r="AG11" s="40">
        <v>26292</v>
      </c>
      <c r="AH11" s="37">
        <v>71727</v>
      </c>
      <c r="AI11" s="37">
        <v>1399</v>
      </c>
      <c r="AJ11" s="37">
        <v>45725</v>
      </c>
      <c r="AK11" s="37">
        <v>40996</v>
      </c>
      <c r="AL11" s="37">
        <v>38362</v>
      </c>
      <c r="AM11" s="37">
        <v>117397</v>
      </c>
      <c r="AN11" s="37">
        <v>51787</v>
      </c>
      <c r="AO11" s="37">
        <v>51745</v>
      </c>
      <c r="AP11" s="41">
        <v>11353</v>
      </c>
      <c r="AQ11" s="42">
        <v>199</v>
      </c>
      <c r="AR11" s="42">
        <v>7109</v>
      </c>
      <c r="AS11" s="42">
        <v>5474</v>
      </c>
      <c r="AT11" s="78">
        <f>SUM(B11,F11,J11,N11,R11,V11,Z11,AD11,AH11,AL11,AP11,)</f>
        <v>1475800.91242</v>
      </c>
      <c r="AU11" s="78">
        <f>SUM(C11,G11,K11,O11,S11,W11,AA11,AE11,AI11,AM11,AQ11,)</f>
        <v>144744</v>
      </c>
      <c r="AV11" s="78">
        <f>SUM(D11,H11,L11,P11,T11,X11,AB11,AF11,AJ11,AN11,AR11,)</f>
        <v>978407.5662299986</v>
      </c>
      <c r="AW11" s="78">
        <f>SUM(E11,I11,M11,Q11,U11,Y11,AC11,AG11,AK11,AO11,AS11,)</f>
        <v>794672.8827599993</v>
      </c>
    </row>
    <row r="12" spans="1:49" ht="15">
      <c r="A12" s="36" t="s">
        <v>6</v>
      </c>
      <c r="B12" s="37">
        <v>11347</v>
      </c>
      <c r="C12" s="37">
        <v>183</v>
      </c>
      <c r="D12" s="37">
        <v>4049</v>
      </c>
      <c r="E12" s="37">
        <v>4049</v>
      </c>
      <c r="F12" s="37">
        <v>11673</v>
      </c>
      <c r="G12" s="37">
        <v>480</v>
      </c>
      <c r="H12" s="37">
        <v>8834</v>
      </c>
      <c r="I12" s="37">
        <v>8834</v>
      </c>
      <c r="J12" s="37">
        <v>36981</v>
      </c>
      <c r="K12" s="37">
        <v>754</v>
      </c>
      <c r="L12" s="37">
        <v>23651</v>
      </c>
      <c r="M12" s="37">
        <v>23072</v>
      </c>
      <c r="N12" s="37"/>
      <c r="O12" s="37"/>
      <c r="P12" s="37"/>
      <c r="Q12" s="37"/>
      <c r="R12" s="38">
        <v>63245.40926999999</v>
      </c>
      <c r="S12" s="38">
        <v>1532</v>
      </c>
      <c r="T12" s="38">
        <v>30313.69196000007</v>
      </c>
      <c r="U12" s="38">
        <v>30313.69196000007</v>
      </c>
      <c r="V12" s="37">
        <v>3562</v>
      </c>
      <c r="W12" s="37">
        <v>74</v>
      </c>
      <c r="X12" s="37">
        <v>3090</v>
      </c>
      <c r="Y12" s="37">
        <v>2811</v>
      </c>
      <c r="Z12" s="38">
        <v>49107</v>
      </c>
      <c r="AA12" s="38">
        <v>1126</v>
      </c>
      <c r="AB12" s="38">
        <v>31215</v>
      </c>
      <c r="AC12" s="38">
        <v>29021</v>
      </c>
      <c r="AD12" s="39">
        <v>3214</v>
      </c>
      <c r="AE12" s="40">
        <v>21</v>
      </c>
      <c r="AF12" s="40">
        <v>2248</v>
      </c>
      <c r="AG12" s="40">
        <v>2248</v>
      </c>
      <c r="AH12" s="37">
        <v>5110</v>
      </c>
      <c r="AI12" s="37">
        <v>111</v>
      </c>
      <c r="AJ12" s="37">
        <v>3586</v>
      </c>
      <c r="AK12" s="37">
        <v>3368</v>
      </c>
      <c r="AL12" s="37">
        <v>0</v>
      </c>
      <c r="AM12" s="37">
        <v>0</v>
      </c>
      <c r="AN12" s="37">
        <v>0</v>
      </c>
      <c r="AO12" s="37">
        <v>0</v>
      </c>
      <c r="AP12" s="41">
        <v>0</v>
      </c>
      <c r="AQ12" s="42">
        <v>0</v>
      </c>
      <c r="AR12" s="42">
        <v>0</v>
      </c>
      <c r="AS12" s="42">
        <v>0</v>
      </c>
      <c r="AT12" s="78">
        <f aca="true" t="shared" si="0" ref="AT12:AT75">SUM(B12,F12,J12,N12,R12,V12,Z12,AD12,AH12,AL12,AP12,)</f>
        <v>184239.40927</v>
      </c>
      <c r="AU12" s="78">
        <f aca="true" t="shared" si="1" ref="AU12:AU75">SUM(C12,G12,K12,O12,S12,W12,AA12,AE12,AI12,AM12,AQ12,)</f>
        <v>4281</v>
      </c>
      <c r="AV12" s="78">
        <f aca="true" t="shared" si="2" ref="AV12:AV75">SUM(D12,H12,L12,P12,T12,X12,AB12,AF12,AJ12,AN12,AR12,)</f>
        <v>106986.69196000007</v>
      </c>
      <c r="AW12" s="78">
        <f aca="true" t="shared" si="3" ref="AW12:AW75">SUM(E12,I12,M12,Q12,U12,Y12,AC12,AG12,AK12,AO12,AS12,)</f>
        <v>103716.69196000007</v>
      </c>
    </row>
    <row r="13" spans="1:49" s="2" customFormat="1" ht="15">
      <c r="A13" s="86" t="s">
        <v>7</v>
      </c>
      <c r="B13" s="87">
        <v>85495</v>
      </c>
      <c r="C13" s="87">
        <v>1062</v>
      </c>
      <c r="D13" s="87">
        <v>57578</v>
      </c>
      <c r="E13" s="87">
        <v>47070</v>
      </c>
      <c r="F13" s="87">
        <v>144574</v>
      </c>
      <c r="G13" s="87">
        <v>3660</v>
      </c>
      <c r="H13" s="87">
        <v>114214</v>
      </c>
      <c r="I13" s="87">
        <v>90276</v>
      </c>
      <c r="J13" s="87">
        <v>350838</v>
      </c>
      <c r="K13" s="87">
        <v>7358</v>
      </c>
      <c r="L13" s="87">
        <v>263082</v>
      </c>
      <c r="M13" s="87">
        <v>214112</v>
      </c>
      <c r="N13" s="87">
        <v>40527</v>
      </c>
      <c r="O13" s="87">
        <v>1216</v>
      </c>
      <c r="P13" s="87">
        <v>37837</v>
      </c>
      <c r="Q13" s="87">
        <v>26430</v>
      </c>
      <c r="R13" s="87">
        <v>411943.32168999995</v>
      </c>
      <c r="S13" s="87">
        <v>6419</v>
      </c>
      <c r="T13" s="87">
        <v>200926.25818999863</v>
      </c>
      <c r="U13" s="87">
        <v>166960.5747199994</v>
      </c>
      <c r="V13" s="87">
        <v>137782</v>
      </c>
      <c r="W13" s="87">
        <v>2069</v>
      </c>
      <c r="X13" s="87">
        <v>111589</v>
      </c>
      <c r="Y13" s="87">
        <v>96364</v>
      </c>
      <c r="Z13" s="87">
        <v>304487</v>
      </c>
      <c r="AA13" s="87">
        <v>4233</v>
      </c>
      <c r="AB13" s="87">
        <v>153853</v>
      </c>
      <c r="AC13" s="87">
        <v>127053</v>
      </c>
      <c r="AD13" s="111">
        <f>SUM(AD11:AD12)</f>
        <v>57842</v>
      </c>
      <c r="AE13" s="96">
        <f>SUM(AE11:AE12)</f>
        <v>3902</v>
      </c>
      <c r="AF13" s="96">
        <f>SUM(AF11:AF12)</f>
        <v>38108</v>
      </c>
      <c r="AG13" s="96">
        <f>SUM(AG11:AG12)</f>
        <v>28540</v>
      </c>
      <c r="AH13" s="87">
        <v>76837</v>
      </c>
      <c r="AI13" s="87">
        <v>1510</v>
      </c>
      <c r="AJ13" s="87">
        <v>49311</v>
      </c>
      <c r="AK13" s="87">
        <v>44364</v>
      </c>
      <c r="AL13" s="87">
        <v>38362</v>
      </c>
      <c r="AM13" s="87">
        <v>117397</v>
      </c>
      <c r="AN13" s="87">
        <v>51787</v>
      </c>
      <c r="AO13" s="87">
        <v>51745</v>
      </c>
      <c r="AP13" s="87">
        <v>11353</v>
      </c>
      <c r="AQ13" s="87">
        <v>199</v>
      </c>
      <c r="AR13" s="87">
        <v>7109</v>
      </c>
      <c r="AS13" s="87">
        <v>5474</v>
      </c>
      <c r="AT13" s="91">
        <f t="shared" si="0"/>
        <v>1660040.32169</v>
      </c>
      <c r="AU13" s="91">
        <f t="shared" si="1"/>
        <v>149025</v>
      </c>
      <c r="AV13" s="91">
        <f t="shared" si="2"/>
        <v>1085394.2581899986</v>
      </c>
      <c r="AW13" s="91">
        <f t="shared" si="3"/>
        <v>898388.5747199995</v>
      </c>
    </row>
    <row r="14" spans="1:49" s="2" customFormat="1" ht="15">
      <c r="A14" s="29" t="s">
        <v>8</v>
      </c>
      <c r="B14" s="47"/>
      <c r="C14" s="47"/>
      <c r="D14" s="47"/>
      <c r="E14" s="47"/>
      <c r="F14" s="47"/>
      <c r="G14" s="47"/>
      <c r="H14" s="47"/>
      <c r="I14" s="47"/>
      <c r="J14" s="47"/>
      <c r="K14" s="47"/>
      <c r="L14" s="47"/>
      <c r="M14" s="47"/>
      <c r="N14" s="47"/>
      <c r="O14" s="47"/>
      <c r="P14" s="47"/>
      <c r="Q14" s="47"/>
      <c r="R14" s="47"/>
      <c r="S14" s="47"/>
      <c r="T14" s="47"/>
      <c r="U14" s="47"/>
      <c r="V14" s="47"/>
      <c r="W14" s="47"/>
      <c r="X14" s="47"/>
      <c r="Y14" s="47"/>
      <c r="Z14" s="31"/>
      <c r="AA14" s="31"/>
      <c r="AB14" s="31"/>
      <c r="AC14" s="31"/>
      <c r="AD14" s="79"/>
      <c r="AE14" s="47"/>
      <c r="AF14" s="47"/>
      <c r="AG14" s="47"/>
      <c r="AH14" s="47"/>
      <c r="AI14" s="47"/>
      <c r="AJ14" s="47"/>
      <c r="AK14" s="47"/>
      <c r="AL14" s="47"/>
      <c r="AM14" s="47"/>
      <c r="AN14" s="47"/>
      <c r="AO14" s="47"/>
      <c r="AP14" s="34"/>
      <c r="AQ14" s="35"/>
      <c r="AR14" s="35"/>
      <c r="AS14" s="35"/>
      <c r="AT14" s="35"/>
      <c r="AU14" s="35"/>
      <c r="AV14" s="35"/>
      <c r="AW14" s="35"/>
    </row>
    <row r="15" spans="1:49" ht="15">
      <c r="A15" s="36" t="s">
        <v>9</v>
      </c>
      <c r="B15" s="37">
        <v>82488</v>
      </c>
      <c r="C15" s="37">
        <v>1061</v>
      </c>
      <c r="D15" s="37">
        <v>56428</v>
      </c>
      <c r="E15" s="37">
        <v>46035</v>
      </c>
      <c r="F15" s="37">
        <v>139106</v>
      </c>
      <c r="G15" s="37">
        <v>3660</v>
      </c>
      <c r="H15" s="37">
        <v>114214</v>
      </c>
      <c r="I15" s="37">
        <v>90276</v>
      </c>
      <c r="J15" s="37">
        <v>350838</v>
      </c>
      <c r="K15" s="37">
        <v>7358</v>
      </c>
      <c r="L15" s="37">
        <v>263082</v>
      </c>
      <c r="M15" s="37">
        <v>214112</v>
      </c>
      <c r="N15" s="37">
        <v>36068</v>
      </c>
      <c r="O15" s="37">
        <v>1216</v>
      </c>
      <c r="P15" s="37">
        <v>37837</v>
      </c>
      <c r="Q15" s="37">
        <v>26430</v>
      </c>
      <c r="R15" s="37">
        <v>309674.9878600001</v>
      </c>
      <c r="S15" s="37">
        <v>6404</v>
      </c>
      <c r="T15" s="37">
        <v>200514.82875000022</v>
      </c>
      <c r="U15" s="37">
        <v>166549.14528000046</v>
      </c>
      <c r="V15" s="37">
        <v>137782</v>
      </c>
      <c r="W15" s="37">
        <v>2069</v>
      </c>
      <c r="X15" s="37">
        <v>111589</v>
      </c>
      <c r="Y15" s="37">
        <v>96364</v>
      </c>
      <c r="Z15" s="38">
        <v>263769</v>
      </c>
      <c r="AA15" s="38">
        <v>4232</v>
      </c>
      <c r="AB15" s="38">
        <v>153233</v>
      </c>
      <c r="AC15" s="38">
        <v>126532</v>
      </c>
      <c r="AD15" s="43">
        <v>33740</v>
      </c>
      <c r="AE15" s="44">
        <v>3862</v>
      </c>
      <c r="AF15" s="80">
        <v>31943</v>
      </c>
      <c r="AG15" s="80">
        <v>23702</v>
      </c>
      <c r="AH15" s="37">
        <v>76837</v>
      </c>
      <c r="AI15" s="37">
        <v>1510</v>
      </c>
      <c r="AJ15" s="37">
        <v>49311</v>
      </c>
      <c r="AK15" s="37">
        <v>44364</v>
      </c>
      <c r="AL15" s="37">
        <v>38159</v>
      </c>
      <c r="AM15" s="37">
        <v>117397</v>
      </c>
      <c r="AN15" s="37">
        <v>51787</v>
      </c>
      <c r="AO15" s="37">
        <v>51745</v>
      </c>
      <c r="AP15" s="41">
        <v>6478</v>
      </c>
      <c r="AQ15" s="42">
        <v>194</v>
      </c>
      <c r="AR15" s="42">
        <v>5978</v>
      </c>
      <c r="AS15" s="42">
        <v>4485</v>
      </c>
      <c r="AT15" s="78">
        <f t="shared" si="0"/>
        <v>1474939.9878600002</v>
      </c>
      <c r="AU15" s="78">
        <f t="shared" si="1"/>
        <v>148963</v>
      </c>
      <c r="AV15" s="78">
        <f t="shared" si="2"/>
        <v>1075916.8287500003</v>
      </c>
      <c r="AW15" s="78">
        <f t="shared" si="3"/>
        <v>890594.1452800005</v>
      </c>
    </row>
    <row r="16" spans="1:49" ht="15">
      <c r="A16" s="36" t="s">
        <v>10</v>
      </c>
      <c r="B16" s="37">
        <v>3007</v>
      </c>
      <c r="C16" s="37">
        <v>1</v>
      </c>
      <c r="D16" s="37">
        <v>1150</v>
      </c>
      <c r="E16" s="37">
        <v>1035</v>
      </c>
      <c r="F16" s="37">
        <v>5468</v>
      </c>
      <c r="G16" s="37"/>
      <c r="H16" s="37"/>
      <c r="I16" s="37"/>
      <c r="J16" s="37"/>
      <c r="K16" s="37"/>
      <c r="L16" s="37"/>
      <c r="M16" s="37"/>
      <c r="N16" s="37">
        <v>4459</v>
      </c>
      <c r="O16" s="37"/>
      <c r="P16" s="37"/>
      <c r="Q16" s="37"/>
      <c r="R16" s="37">
        <v>102268.33382999999</v>
      </c>
      <c r="S16" s="37">
        <v>15</v>
      </c>
      <c r="T16" s="37">
        <v>411.42943999999994</v>
      </c>
      <c r="U16" s="37">
        <v>411.42943999999994</v>
      </c>
      <c r="V16" s="37"/>
      <c r="W16" s="37"/>
      <c r="X16" s="37"/>
      <c r="Y16" s="37"/>
      <c r="Z16" s="38">
        <v>40718</v>
      </c>
      <c r="AA16" s="38">
        <v>1</v>
      </c>
      <c r="AB16" s="38">
        <v>620</v>
      </c>
      <c r="AC16" s="38">
        <v>521</v>
      </c>
      <c r="AD16" s="43">
        <v>24102</v>
      </c>
      <c r="AE16" s="44">
        <v>40</v>
      </c>
      <c r="AF16" s="44">
        <v>6165</v>
      </c>
      <c r="AG16" s="44">
        <v>4838</v>
      </c>
      <c r="AH16" s="37"/>
      <c r="AI16" s="37"/>
      <c r="AJ16" s="37"/>
      <c r="AK16" s="37"/>
      <c r="AL16" s="37">
        <v>204</v>
      </c>
      <c r="AM16" s="37">
        <v>0</v>
      </c>
      <c r="AN16" s="37">
        <v>0</v>
      </c>
      <c r="AO16" s="37">
        <v>0</v>
      </c>
      <c r="AP16" s="41">
        <v>4875</v>
      </c>
      <c r="AQ16" s="42">
        <v>5</v>
      </c>
      <c r="AR16" s="42">
        <v>1131</v>
      </c>
      <c r="AS16" s="42">
        <v>989</v>
      </c>
      <c r="AT16" s="78">
        <f t="shared" si="0"/>
        <v>185101.33383</v>
      </c>
      <c r="AU16" s="78">
        <f t="shared" si="1"/>
        <v>62</v>
      </c>
      <c r="AV16" s="78">
        <f t="shared" si="2"/>
        <v>9477.42944</v>
      </c>
      <c r="AW16" s="78">
        <f t="shared" si="3"/>
        <v>7794.42944</v>
      </c>
    </row>
    <row r="17" spans="1:49" ht="15">
      <c r="A17" s="36" t="s">
        <v>11</v>
      </c>
      <c r="B17" s="37">
        <v>0</v>
      </c>
      <c r="C17" s="37">
        <v>0</v>
      </c>
      <c r="D17" s="37">
        <v>0</v>
      </c>
      <c r="E17" s="37">
        <v>0</v>
      </c>
      <c r="F17" s="37">
        <v>0</v>
      </c>
      <c r="G17" s="37"/>
      <c r="H17" s="37"/>
      <c r="I17" s="37"/>
      <c r="J17" s="37"/>
      <c r="K17" s="37"/>
      <c r="L17" s="37"/>
      <c r="M17" s="37"/>
      <c r="N17" s="37"/>
      <c r="O17" s="37"/>
      <c r="P17" s="37"/>
      <c r="Q17" s="37"/>
      <c r="R17" s="37">
        <v>0</v>
      </c>
      <c r="S17" s="37">
        <v>0</v>
      </c>
      <c r="T17" s="37">
        <v>0</v>
      </c>
      <c r="U17" s="37">
        <v>0</v>
      </c>
      <c r="V17" s="37"/>
      <c r="W17" s="37"/>
      <c r="X17" s="37"/>
      <c r="Y17" s="37"/>
      <c r="Z17" s="38"/>
      <c r="AA17" s="38"/>
      <c r="AB17" s="38"/>
      <c r="AC17" s="38"/>
      <c r="AD17" s="43">
        <v>0</v>
      </c>
      <c r="AE17" s="45">
        <v>0</v>
      </c>
      <c r="AF17" s="45">
        <v>0</v>
      </c>
      <c r="AG17" s="45">
        <v>0</v>
      </c>
      <c r="AH17" s="37"/>
      <c r="AI17" s="37"/>
      <c r="AJ17" s="37"/>
      <c r="AK17" s="37"/>
      <c r="AL17" s="37">
        <v>0</v>
      </c>
      <c r="AM17" s="37">
        <v>0</v>
      </c>
      <c r="AN17" s="37">
        <v>0</v>
      </c>
      <c r="AO17" s="37">
        <v>0</v>
      </c>
      <c r="AP17" s="41">
        <v>0</v>
      </c>
      <c r="AQ17" s="42">
        <v>0</v>
      </c>
      <c r="AR17" s="42">
        <v>0</v>
      </c>
      <c r="AS17" s="42">
        <v>0</v>
      </c>
      <c r="AT17" s="78">
        <f t="shared" si="0"/>
        <v>0</v>
      </c>
      <c r="AU17" s="78">
        <f t="shared" si="1"/>
        <v>0</v>
      </c>
      <c r="AV17" s="78">
        <f t="shared" si="2"/>
        <v>0</v>
      </c>
      <c r="AW17" s="78">
        <f t="shared" si="3"/>
        <v>0</v>
      </c>
    </row>
    <row r="18" spans="1:49" s="2" customFormat="1" ht="15">
      <c r="A18" s="86" t="s">
        <v>7</v>
      </c>
      <c r="B18" s="87">
        <v>85495</v>
      </c>
      <c r="C18" s="87">
        <v>1062</v>
      </c>
      <c r="D18" s="87">
        <v>57578</v>
      </c>
      <c r="E18" s="87">
        <v>47070</v>
      </c>
      <c r="F18" s="87">
        <v>144574</v>
      </c>
      <c r="G18" s="87">
        <v>3660</v>
      </c>
      <c r="H18" s="87">
        <v>114214</v>
      </c>
      <c r="I18" s="87">
        <v>90276</v>
      </c>
      <c r="J18" s="87">
        <v>350838</v>
      </c>
      <c r="K18" s="87">
        <v>7358</v>
      </c>
      <c r="L18" s="87">
        <v>263082</v>
      </c>
      <c r="M18" s="87">
        <v>214112</v>
      </c>
      <c r="N18" s="87">
        <v>40527</v>
      </c>
      <c r="O18" s="87">
        <v>1216</v>
      </c>
      <c r="P18" s="87">
        <v>37837</v>
      </c>
      <c r="Q18" s="87">
        <v>26430</v>
      </c>
      <c r="R18" s="87">
        <v>411943.3216900001</v>
      </c>
      <c r="S18" s="87">
        <v>6419</v>
      </c>
      <c r="T18" s="87">
        <v>200926.25819000023</v>
      </c>
      <c r="U18" s="87">
        <v>166960.57472000047</v>
      </c>
      <c r="V18" s="87">
        <v>137782</v>
      </c>
      <c r="W18" s="87">
        <v>2069</v>
      </c>
      <c r="X18" s="87">
        <v>111589</v>
      </c>
      <c r="Y18" s="87">
        <v>96364</v>
      </c>
      <c r="Z18" s="87">
        <v>304487</v>
      </c>
      <c r="AA18" s="87">
        <v>4233</v>
      </c>
      <c r="AB18" s="87">
        <v>153853</v>
      </c>
      <c r="AC18" s="87">
        <v>127053</v>
      </c>
      <c r="AD18" s="110">
        <f>AD15+AD16+AD17</f>
        <v>57842</v>
      </c>
      <c r="AE18" s="96">
        <f>SUM(AE15:AE17)</f>
        <v>3902</v>
      </c>
      <c r="AF18" s="96">
        <f>SUM(AF15:AF17)</f>
        <v>38108</v>
      </c>
      <c r="AG18" s="96">
        <f>SUM(AG15:AG17)</f>
        <v>28540</v>
      </c>
      <c r="AH18" s="87">
        <v>76837</v>
      </c>
      <c r="AI18" s="87">
        <v>1510</v>
      </c>
      <c r="AJ18" s="87">
        <v>49311</v>
      </c>
      <c r="AK18" s="87">
        <v>44364</v>
      </c>
      <c r="AL18" s="87">
        <v>38362</v>
      </c>
      <c r="AM18" s="87">
        <v>117397</v>
      </c>
      <c r="AN18" s="87">
        <v>51787</v>
      </c>
      <c r="AO18" s="87">
        <v>51745</v>
      </c>
      <c r="AP18" s="87">
        <v>11353</v>
      </c>
      <c r="AQ18" s="87">
        <v>199</v>
      </c>
      <c r="AR18" s="87">
        <v>7109</v>
      </c>
      <c r="AS18" s="87">
        <v>5474</v>
      </c>
      <c r="AT18" s="91">
        <f t="shared" si="0"/>
        <v>1660040.3216900001</v>
      </c>
      <c r="AU18" s="91">
        <f t="shared" si="1"/>
        <v>149025</v>
      </c>
      <c r="AV18" s="91">
        <f t="shared" si="2"/>
        <v>1085394.2581900002</v>
      </c>
      <c r="AW18" s="91">
        <f t="shared" si="3"/>
        <v>898388.5747200005</v>
      </c>
    </row>
    <row r="19" spans="1:49" s="2" customFormat="1" ht="15">
      <c r="A19" s="29" t="s">
        <v>9</v>
      </c>
      <c r="B19" s="47"/>
      <c r="C19" s="47"/>
      <c r="D19" s="47"/>
      <c r="E19" s="47"/>
      <c r="F19" s="47"/>
      <c r="G19" s="47"/>
      <c r="H19" s="47"/>
      <c r="I19" s="47"/>
      <c r="J19" s="47"/>
      <c r="K19" s="47"/>
      <c r="L19" s="47"/>
      <c r="M19" s="47"/>
      <c r="N19" s="47"/>
      <c r="O19" s="47"/>
      <c r="P19" s="47"/>
      <c r="Q19" s="47"/>
      <c r="R19" s="47"/>
      <c r="S19" s="47"/>
      <c r="T19" s="47"/>
      <c r="U19" s="47"/>
      <c r="V19" s="47"/>
      <c r="W19" s="47"/>
      <c r="X19" s="47"/>
      <c r="Y19" s="47"/>
      <c r="Z19" s="46"/>
      <c r="AA19" s="46"/>
      <c r="AB19" s="46"/>
      <c r="AC19" s="46"/>
      <c r="AD19" s="81"/>
      <c r="AE19" s="47"/>
      <c r="AF19" s="47"/>
      <c r="AG19" s="47"/>
      <c r="AH19" s="47"/>
      <c r="AI19" s="47"/>
      <c r="AJ19" s="47"/>
      <c r="AK19" s="47"/>
      <c r="AL19" s="47"/>
      <c r="AM19" s="47"/>
      <c r="AN19" s="47"/>
      <c r="AO19" s="47"/>
      <c r="AP19" s="34"/>
      <c r="AQ19" s="35"/>
      <c r="AR19" s="35"/>
      <c r="AS19" s="35"/>
      <c r="AT19" s="35"/>
      <c r="AU19" s="35"/>
      <c r="AV19" s="35"/>
      <c r="AW19" s="35"/>
    </row>
    <row r="20" spans="1:49" s="2" customFormat="1" ht="15">
      <c r="A20" s="29" t="s">
        <v>12</v>
      </c>
      <c r="B20" s="47"/>
      <c r="C20" s="47"/>
      <c r="D20" s="47"/>
      <c r="E20" s="47"/>
      <c r="F20" s="47"/>
      <c r="G20" s="47"/>
      <c r="H20" s="47"/>
      <c r="I20" s="47"/>
      <c r="J20" s="47"/>
      <c r="K20" s="47"/>
      <c r="L20" s="47"/>
      <c r="M20" s="47"/>
      <c r="N20" s="47"/>
      <c r="O20" s="47"/>
      <c r="P20" s="47"/>
      <c r="Q20" s="47"/>
      <c r="R20" s="47"/>
      <c r="S20" s="47"/>
      <c r="T20" s="47"/>
      <c r="U20" s="47"/>
      <c r="V20" s="47"/>
      <c r="W20" s="47"/>
      <c r="X20" s="47"/>
      <c r="Y20" s="47"/>
      <c r="Z20" s="46"/>
      <c r="AA20" s="46"/>
      <c r="AB20" s="46"/>
      <c r="AC20" s="46"/>
      <c r="AD20" s="81"/>
      <c r="AE20" s="47"/>
      <c r="AF20" s="47"/>
      <c r="AG20" s="47"/>
      <c r="AH20" s="47"/>
      <c r="AI20" s="47"/>
      <c r="AJ20" s="47"/>
      <c r="AK20" s="47"/>
      <c r="AL20" s="47"/>
      <c r="AM20" s="47"/>
      <c r="AN20" s="47"/>
      <c r="AO20" s="47"/>
      <c r="AP20" s="34"/>
      <c r="AQ20" s="35"/>
      <c r="AR20" s="35"/>
      <c r="AS20" s="35"/>
      <c r="AT20" s="35"/>
      <c r="AU20" s="35"/>
      <c r="AV20" s="35"/>
      <c r="AW20" s="35"/>
    </row>
    <row r="21" spans="1:49" s="2" customFormat="1" ht="15">
      <c r="A21" s="86" t="s">
        <v>13</v>
      </c>
      <c r="B21" s="87">
        <v>19977</v>
      </c>
      <c r="C21" s="87">
        <v>118</v>
      </c>
      <c r="D21" s="87">
        <v>15292</v>
      </c>
      <c r="E21" s="87">
        <v>10923</v>
      </c>
      <c r="F21" s="87">
        <v>26801</v>
      </c>
      <c r="G21" s="87">
        <v>276</v>
      </c>
      <c r="H21" s="87">
        <v>21110</v>
      </c>
      <c r="I21" s="87">
        <v>15982</v>
      </c>
      <c r="J21" s="87">
        <v>82849</v>
      </c>
      <c r="K21" s="87">
        <v>737</v>
      </c>
      <c r="L21" s="87">
        <v>63012</v>
      </c>
      <c r="M21" s="87">
        <v>51608</v>
      </c>
      <c r="N21" s="87">
        <v>3301</v>
      </c>
      <c r="O21" s="87">
        <v>236</v>
      </c>
      <c r="P21" s="87">
        <v>5587</v>
      </c>
      <c r="Q21" s="87">
        <v>3662</v>
      </c>
      <c r="R21" s="87">
        <v>42395.763430000006</v>
      </c>
      <c r="S21" s="87">
        <v>476</v>
      </c>
      <c r="T21" s="87">
        <v>28684.234890000014</v>
      </c>
      <c r="U21" s="87">
        <v>21918.56384</v>
      </c>
      <c r="V21" s="109">
        <f>V22+V23+V24+V25+V26+V27+V28+V29</f>
        <v>26885</v>
      </c>
      <c r="W21" s="87">
        <f>W22+W23+W24+W25+W26+W27+W28+W29</f>
        <v>149</v>
      </c>
      <c r="X21" s="87">
        <f>X22+X23+X24+X25+X26+X27+X28+X29</f>
        <v>17919</v>
      </c>
      <c r="Y21" s="87">
        <f>Y22+Y23+Y24+Y25+Y26+Y27+Y28+Y29</f>
        <v>15123</v>
      </c>
      <c r="Z21" s="87">
        <v>98163</v>
      </c>
      <c r="AA21" s="87">
        <v>202</v>
      </c>
      <c r="AB21" s="87">
        <v>14961</v>
      </c>
      <c r="AC21" s="87">
        <v>10868</v>
      </c>
      <c r="AD21" s="99">
        <f>SUM(AD22:AD29)</f>
        <v>5494</v>
      </c>
      <c r="AE21" s="90">
        <f>AE22+AE23+AE24+AE25+AE26+AE27+AE28+AE29</f>
        <v>139</v>
      </c>
      <c r="AF21" s="90">
        <f>AF22+AF23+AF24+AF25+AF26+AF27+AF28+AF29</f>
        <v>5471</v>
      </c>
      <c r="AG21" s="90">
        <f>AG22+AG23+AG24+AG25+AG26+AG27+AG28+AG29</f>
        <v>3837</v>
      </c>
      <c r="AH21" s="87">
        <v>18205</v>
      </c>
      <c r="AI21" s="87">
        <v>238</v>
      </c>
      <c r="AJ21" s="87">
        <v>14717</v>
      </c>
      <c r="AK21" s="87">
        <v>11679</v>
      </c>
      <c r="AL21" s="87">
        <v>1079</v>
      </c>
      <c r="AM21" s="87">
        <v>0</v>
      </c>
      <c r="AN21" s="87">
        <v>0</v>
      </c>
      <c r="AO21" s="87">
        <v>0</v>
      </c>
      <c r="AP21" s="87">
        <v>2101</v>
      </c>
      <c r="AQ21" s="87">
        <v>47</v>
      </c>
      <c r="AR21" s="87">
        <v>1919</v>
      </c>
      <c r="AS21" s="87">
        <v>1457</v>
      </c>
      <c r="AT21" s="91">
        <f t="shared" si="0"/>
        <v>327250.76343</v>
      </c>
      <c r="AU21" s="91">
        <f t="shared" si="1"/>
        <v>2618</v>
      </c>
      <c r="AV21" s="91">
        <f t="shared" si="2"/>
        <v>188672.23489000002</v>
      </c>
      <c r="AW21" s="91">
        <f t="shared" si="3"/>
        <v>147057.56384000002</v>
      </c>
    </row>
    <row r="22" spans="1:49" ht="15">
      <c r="A22" s="36" t="s">
        <v>14</v>
      </c>
      <c r="B22" s="37">
        <v>11840</v>
      </c>
      <c r="C22" s="37">
        <v>56</v>
      </c>
      <c r="D22" s="37">
        <v>11322</v>
      </c>
      <c r="E22" s="37">
        <v>7843</v>
      </c>
      <c r="F22" s="37">
        <v>4686</v>
      </c>
      <c r="G22" s="37">
        <v>46</v>
      </c>
      <c r="H22" s="37">
        <v>2010</v>
      </c>
      <c r="I22" s="37">
        <v>1291</v>
      </c>
      <c r="J22" s="37">
        <v>11549</v>
      </c>
      <c r="K22" s="37">
        <v>96</v>
      </c>
      <c r="L22" s="37">
        <v>9052</v>
      </c>
      <c r="M22" s="37">
        <v>6872</v>
      </c>
      <c r="N22" s="37">
        <v>206</v>
      </c>
      <c r="O22" s="37">
        <v>3</v>
      </c>
      <c r="P22" s="37">
        <v>19</v>
      </c>
      <c r="Q22" s="37">
        <v>11</v>
      </c>
      <c r="R22" s="37">
        <v>16816.065720000006</v>
      </c>
      <c r="S22" s="37">
        <v>153</v>
      </c>
      <c r="T22" s="37">
        <v>10389.897470000002</v>
      </c>
      <c r="U22" s="37">
        <v>7249.088129999999</v>
      </c>
      <c r="V22" s="37"/>
      <c r="W22" s="37"/>
      <c r="X22" s="37"/>
      <c r="Y22" s="37"/>
      <c r="Z22" s="38">
        <v>8127</v>
      </c>
      <c r="AA22" s="38">
        <v>31</v>
      </c>
      <c r="AB22" s="38">
        <v>2725</v>
      </c>
      <c r="AC22" s="38">
        <v>1822</v>
      </c>
      <c r="AD22" s="43">
        <v>1023</v>
      </c>
      <c r="AE22" s="44">
        <v>13</v>
      </c>
      <c r="AF22" s="44">
        <v>769</v>
      </c>
      <c r="AG22" s="44">
        <v>407</v>
      </c>
      <c r="AH22" s="37">
        <v>2345</v>
      </c>
      <c r="AI22" s="37">
        <v>7</v>
      </c>
      <c r="AJ22" s="37">
        <v>1578</v>
      </c>
      <c r="AK22" s="37">
        <v>1599</v>
      </c>
      <c r="AL22" s="37">
        <v>1016</v>
      </c>
      <c r="AM22" s="37">
        <v>0</v>
      </c>
      <c r="AN22" s="37">
        <v>0</v>
      </c>
      <c r="AO22" s="37">
        <v>0</v>
      </c>
      <c r="AP22" s="49">
        <v>420</v>
      </c>
      <c r="AQ22" s="50">
        <v>5</v>
      </c>
      <c r="AR22" s="50">
        <v>235</v>
      </c>
      <c r="AS22" s="50">
        <v>160</v>
      </c>
      <c r="AT22" s="78">
        <f t="shared" si="0"/>
        <v>58028.065720000006</v>
      </c>
      <c r="AU22" s="78">
        <f t="shared" si="1"/>
        <v>410</v>
      </c>
      <c r="AV22" s="78">
        <f t="shared" si="2"/>
        <v>38099.89747</v>
      </c>
      <c r="AW22" s="78">
        <f t="shared" si="3"/>
        <v>27254.08813</v>
      </c>
    </row>
    <row r="23" spans="1:49" ht="15">
      <c r="A23" s="36" t="s">
        <v>15</v>
      </c>
      <c r="B23" s="37">
        <v>1439</v>
      </c>
      <c r="C23" s="37">
        <v>15</v>
      </c>
      <c r="D23" s="37">
        <v>851</v>
      </c>
      <c r="E23" s="37">
        <v>616</v>
      </c>
      <c r="F23" s="37">
        <v>155</v>
      </c>
      <c r="G23" s="37"/>
      <c r="H23" s="37">
        <v>0</v>
      </c>
      <c r="I23" s="37">
        <v>0</v>
      </c>
      <c r="J23" s="37">
        <v>1303</v>
      </c>
      <c r="K23" s="37">
        <v>16</v>
      </c>
      <c r="L23" s="37">
        <v>737</v>
      </c>
      <c r="M23" s="37">
        <v>602</v>
      </c>
      <c r="N23" s="37">
        <v>22</v>
      </c>
      <c r="O23" s="37"/>
      <c r="P23" s="37"/>
      <c r="Q23" s="37"/>
      <c r="R23" s="37">
        <v>9898.74531</v>
      </c>
      <c r="S23" s="37">
        <v>113</v>
      </c>
      <c r="T23" s="37">
        <v>4578.202190000001</v>
      </c>
      <c r="U23" s="37">
        <v>3912.2729399999985</v>
      </c>
      <c r="V23" s="37"/>
      <c r="W23" s="37"/>
      <c r="X23" s="37"/>
      <c r="Y23" s="37"/>
      <c r="Z23" s="38">
        <v>1248</v>
      </c>
      <c r="AA23" s="38">
        <v>12</v>
      </c>
      <c r="AB23" s="38">
        <v>1059</v>
      </c>
      <c r="AC23" s="38">
        <v>817</v>
      </c>
      <c r="AD23" s="43">
        <v>570</v>
      </c>
      <c r="AE23" s="44">
        <v>29</v>
      </c>
      <c r="AF23" s="44">
        <v>675</v>
      </c>
      <c r="AG23" s="44">
        <v>473</v>
      </c>
      <c r="AH23" s="37">
        <v>1630</v>
      </c>
      <c r="AI23" s="37">
        <v>19</v>
      </c>
      <c r="AJ23" s="37">
        <v>989</v>
      </c>
      <c r="AK23" s="37">
        <v>946</v>
      </c>
      <c r="AL23" s="37">
        <v>0</v>
      </c>
      <c r="AM23" s="37">
        <v>0</v>
      </c>
      <c r="AN23" s="37">
        <v>0</v>
      </c>
      <c r="AO23" s="37">
        <v>0</v>
      </c>
      <c r="AP23" s="49">
        <v>0</v>
      </c>
      <c r="AQ23" s="50">
        <v>0</v>
      </c>
      <c r="AR23" s="50">
        <v>0</v>
      </c>
      <c r="AS23" s="50">
        <v>0</v>
      </c>
      <c r="AT23" s="78">
        <f t="shared" si="0"/>
        <v>16265.74531</v>
      </c>
      <c r="AU23" s="78">
        <f t="shared" si="1"/>
        <v>204</v>
      </c>
      <c r="AV23" s="78">
        <f t="shared" si="2"/>
        <v>8889.20219</v>
      </c>
      <c r="AW23" s="78">
        <f t="shared" si="3"/>
        <v>7366.272939999999</v>
      </c>
    </row>
    <row r="24" spans="1:49" ht="15">
      <c r="A24" s="36" t="s">
        <v>16</v>
      </c>
      <c r="B24" s="37">
        <v>311</v>
      </c>
      <c r="C24" s="37">
        <v>2</v>
      </c>
      <c r="D24" s="37">
        <v>316</v>
      </c>
      <c r="E24" s="37">
        <v>298</v>
      </c>
      <c r="F24" s="37">
        <v>5585</v>
      </c>
      <c r="G24" s="37">
        <v>51</v>
      </c>
      <c r="H24" s="37">
        <v>3921</v>
      </c>
      <c r="I24" s="37">
        <v>3145</v>
      </c>
      <c r="J24" s="37">
        <v>25928</v>
      </c>
      <c r="K24" s="37">
        <v>232</v>
      </c>
      <c r="L24" s="37">
        <v>21668</v>
      </c>
      <c r="M24" s="37">
        <v>18095</v>
      </c>
      <c r="N24" s="37">
        <v>1558</v>
      </c>
      <c r="O24" s="37">
        <v>203</v>
      </c>
      <c r="P24" s="37">
        <v>4034</v>
      </c>
      <c r="Q24" s="37">
        <v>2809</v>
      </c>
      <c r="R24" s="37">
        <v>3593.9304600000005</v>
      </c>
      <c r="S24" s="37">
        <v>42</v>
      </c>
      <c r="T24" s="37">
        <v>2858.5231599999984</v>
      </c>
      <c r="U24" s="37">
        <v>2213.673269999999</v>
      </c>
      <c r="V24" s="37">
        <v>4449</v>
      </c>
      <c r="W24" s="37">
        <v>22</v>
      </c>
      <c r="X24" s="37">
        <v>2415</v>
      </c>
      <c r="Y24" s="37">
        <v>1932</v>
      </c>
      <c r="Z24" s="38">
        <v>853</v>
      </c>
      <c r="AA24" s="38">
        <v>8</v>
      </c>
      <c r="AB24" s="38">
        <v>909</v>
      </c>
      <c r="AC24" s="38">
        <v>714</v>
      </c>
      <c r="AD24" s="43">
        <v>411</v>
      </c>
      <c r="AE24" s="44">
        <v>11</v>
      </c>
      <c r="AF24" s="44">
        <v>233</v>
      </c>
      <c r="AG24" s="44">
        <v>149</v>
      </c>
      <c r="AH24" s="37">
        <v>0</v>
      </c>
      <c r="AI24" s="37">
        <v>0</v>
      </c>
      <c r="AJ24" s="37">
        <v>0</v>
      </c>
      <c r="AK24" s="37">
        <v>0</v>
      </c>
      <c r="AL24" s="37">
        <v>0</v>
      </c>
      <c r="AM24" s="37">
        <v>0</v>
      </c>
      <c r="AN24" s="37">
        <v>0</v>
      </c>
      <c r="AO24" s="37">
        <v>0</v>
      </c>
      <c r="AP24" s="49">
        <v>570</v>
      </c>
      <c r="AQ24" s="50">
        <v>17</v>
      </c>
      <c r="AR24" s="50">
        <v>589</v>
      </c>
      <c r="AS24" s="50">
        <v>473</v>
      </c>
      <c r="AT24" s="78">
        <f t="shared" si="0"/>
        <v>43258.93046</v>
      </c>
      <c r="AU24" s="78">
        <f t="shared" si="1"/>
        <v>588</v>
      </c>
      <c r="AV24" s="78">
        <f t="shared" si="2"/>
        <v>36943.52316</v>
      </c>
      <c r="AW24" s="78">
        <f t="shared" si="3"/>
        <v>29828.67327</v>
      </c>
    </row>
    <row r="25" spans="1:49" ht="15">
      <c r="A25" s="36" t="s">
        <v>17</v>
      </c>
      <c r="B25" s="37">
        <v>325</v>
      </c>
      <c r="C25" s="37">
        <v>6</v>
      </c>
      <c r="D25" s="37">
        <v>348</v>
      </c>
      <c r="E25" s="37">
        <v>270</v>
      </c>
      <c r="F25" s="37">
        <v>3492</v>
      </c>
      <c r="G25" s="37">
        <v>42</v>
      </c>
      <c r="H25" s="37">
        <v>3298</v>
      </c>
      <c r="I25" s="37">
        <v>2756</v>
      </c>
      <c r="J25" s="37">
        <v>8311</v>
      </c>
      <c r="K25" s="37">
        <v>87</v>
      </c>
      <c r="L25" s="37">
        <v>6548</v>
      </c>
      <c r="M25" s="37">
        <v>5168</v>
      </c>
      <c r="N25" s="37">
        <v>123</v>
      </c>
      <c r="O25" s="37">
        <v>1</v>
      </c>
      <c r="P25" s="37">
        <v>54</v>
      </c>
      <c r="Q25" s="37">
        <v>27</v>
      </c>
      <c r="R25" s="37">
        <v>1459.8500600000004</v>
      </c>
      <c r="S25" s="37">
        <v>18</v>
      </c>
      <c r="T25" s="37">
        <v>1550.3877400000001</v>
      </c>
      <c r="U25" s="37">
        <v>1139.40192</v>
      </c>
      <c r="V25" s="37">
        <v>1433</v>
      </c>
      <c r="W25" s="37">
        <v>11</v>
      </c>
      <c r="X25" s="37">
        <v>1051</v>
      </c>
      <c r="Y25" s="37">
        <v>1005</v>
      </c>
      <c r="Z25" s="38">
        <v>4414</v>
      </c>
      <c r="AA25" s="38">
        <v>57</v>
      </c>
      <c r="AB25" s="38">
        <v>2819</v>
      </c>
      <c r="AC25" s="38">
        <v>2050</v>
      </c>
      <c r="AD25" s="43">
        <v>572</v>
      </c>
      <c r="AE25" s="44">
        <v>24</v>
      </c>
      <c r="AF25" s="44">
        <v>1111</v>
      </c>
      <c r="AG25" s="44">
        <v>747</v>
      </c>
      <c r="AH25" s="37">
        <v>1354</v>
      </c>
      <c r="AI25" s="37">
        <v>20</v>
      </c>
      <c r="AJ25" s="37">
        <v>911</v>
      </c>
      <c r="AK25" s="37">
        <v>805</v>
      </c>
      <c r="AL25" s="37">
        <v>5</v>
      </c>
      <c r="AM25" s="37">
        <v>0</v>
      </c>
      <c r="AN25" s="37">
        <v>0</v>
      </c>
      <c r="AO25" s="37">
        <v>0</v>
      </c>
      <c r="AP25" s="49">
        <v>404</v>
      </c>
      <c r="AQ25" s="50">
        <v>8</v>
      </c>
      <c r="AR25" s="50">
        <v>338</v>
      </c>
      <c r="AS25" s="50">
        <v>220</v>
      </c>
      <c r="AT25" s="78">
        <f t="shared" si="0"/>
        <v>21892.85006</v>
      </c>
      <c r="AU25" s="78">
        <f t="shared" si="1"/>
        <v>274</v>
      </c>
      <c r="AV25" s="78">
        <f t="shared" si="2"/>
        <v>18028.38774</v>
      </c>
      <c r="AW25" s="78">
        <f t="shared" si="3"/>
        <v>14187.40192</v>
      </c>
    </row>
    <row r="26" spans="1:49" ht="15">
      <c r="A26" s="36" t="s">
        <v>18</v>
      </c>
      <c r="B26" s="37">
        <v>32</v>
      </c>
      <c r="C26" s="37">
        <v>0</v>
      </c>
      <c r="D26" s="37">
        <v>0</v>
      </c>
      <c r="E26" s="37">
        <v>0</v>
      </c>
      <c r="F26" s="37">
        <v>2308</v>
      </c>
      <c r="G26" s="37">
        <v>15</v>
      </c>
      <c r="H26" s="37">
        <v>2355</v>
      </c>
      <c r="I26" s="37">
        <v>1824</v>
      </c>
      <c r="J26" s="37">
        <v>5287</v>
      </c>
      <c r="K26" s="37">
        <v>23</v>
      </c>
      <c r="L26" s="37">
        <v>3486</v>
      </c>
      <c r="M26" s="37">
        <v>2660</v>
      </c>
      <c r="N26" s="37">
        <v>136</v>
      </c>
      <c r="O26" s="37">
        <v>2</v>
      </c>
      <c r="P26" s="37">
        <v>48</v>
      </c>
      <c r="Q26" s="37">
        <v>30</v>
      </c>
      <c r="R26" s="37">
        <v>0</v>
      </c>
      <c r="S26" s="37">
        <v>0</v>
      </c>
      <c r="T26" s="37">
        <v>0</v>
      </c>
      <c r="U26" s="37">
        <v>0</v>
      </c>
      <c r="V26" s="37">
        <v>58</v>
      </c>
      <c r="W26" s="37">
        <v>1</v>
      </c>
      <c r="X26" s="37">
        <v>121</v>
      </c>
      <c r="Y26" s="37">
        <v>105</v>
      </c>
      <c r="Z26" s="38">
        <v>535</v>
      </c>
      <c r="AA26" s="38">
        <v>1</v>
      </c>
      <c r="AB26" s="38">
        <v>218</v>
      </c>
      <c r="AC26" s="38">
        <v>135</v>
      </c>
      <c r="AD26" s="43">
        <v>324</v>
      </c>
      <c r="AE26" s="44">
        <v>5</v>
      </c>
      <c r="AF26" s="44">
        <v>273</v>
      </c>
      <c r="AG26" s="44">
        <v>188</v>
      </c>
      <c r="AH26" s="37">
        <v>234</v>
      </c>
      <c r="AI26" s="37">
        <v>1</v>
      </c>
      <c r="AJ26" s="37">
        <v>105</v>
      </c>
      <c r="AK26" s="37">
        <v>114</v>
      </c>
      <c r="AL26" s="37">
        <v>0</v>
      </c>
      <c r="AM26" s="37">
        <v>0</v>
      </c>
      <c r="AN26" s="37">
        <v>0</v>
      </c>
      <c r="AO26" s="37">
        <v>0</v>
      </c>
      <c r="AP26" s="49">
        <v>0</v>
      </c>
      <c r="AQ26" s="50">
        <v>0</v>
      </c>
      <c r="AR26" s="50">
        <v>0</v>
      </c>
      <c r="AS26" s="50">
        <v>0</v>
      </c>
      <c r="AT26" s="78">
        <f t="shared" si="0"/>
        <v>8914</v>
      </c>
      <c r="AU26" s="78">
        <f t="shared" si="1"/>
        <v>48</v>
      </c>
      <c r="AV26" s="78">
        <f t="shared" si="2"/>
        <v>6606</v>
      </c>
      <c r="AW26" s="78">
        <f t="shared" si="3"/>
        <v>5056</v>
      </c>
    </row>
    <row r="27" spans="1:49" ht="15">
      <c r="A27" s="36" t="s">
        <v>19</v>
      </c>
      <c r="B27" s="37">
        <v>439</v>
      </c>
      <c r="C27" s="37">
        <v>4</v>
      </c>
      <c r="D27" s="37">
        <v>214</v>
      </c>
      <c r="E27" s="37">
        <v>169</v>
      </c>
      <c r="F27" s="37">
        <v>7727</v>
      </c>
      <c r="G27" s="37">
        <v>90</v>
      </c>
      <c r="H27" s="37">
        <v>5968</v>
      </c>
      <c r="I27" s="37">
        <v>4763</v>
      </c>
      <c r="J27" s="37">
        <v>30092</v>
      </c>
      <c r="K27" s="37">
        <v>280</v>
      </c>
      <c r="L27" s="37">
        <v>21400</v>
      </c>
      <c r="M27" s="37">
        <v>18114</v>
      </c>
      <c r="N27" s="37">
        <v>318</v>
      </c>
      <c r="O27" s="37">
        <v>10</v>
      </c>
      <c r="P27" s="37">
        <v>364</v>
      </c>
      <c r="Q27" s="37">
        <v>209</v>
      </c>
      <c r="R27" s="37">
        <v>10118.124750000003</v>
      </c>
      <c r="S27" s="37">
        <v>119</v>
      </c>
      <c r="T27" s="37">
        <v>8266.914240000013</v>
      </c>
      <c r="U27" s="37">
        <v>6701.762950000003</v>
      </c>
      <c r="V27" s="37">
        <v>13781</v>
      </c>
      <c r="W27" s="37">
        <v>78</v>
      </c>
      <c r="X27" s="37">
        <v>8758</v>
      </c>
      <c r="Y27" s="37">
        <v>7236</v>
      </c>
      <c r="Z27" s="38">
        <v>4722</v>
      </c>
      <c r="AA27" s="38">
        <v>37</v>
      </c>
      <c r="AB27" s="38">
        <v>1983</v>
      </c>
      <c r="AC27" s="38">
        <v>1443</v>
      </c>
      <c r="AD27" s="43">
        <v>599</v>
      </c>
      <c r="AE27" s="44">
        <v>2</v>
      </c>
      <c r="AF27" s="44">
        <v>136</v>
      </c>
      <c r="AG27" s="44">
        <v>82</v>
      </c>
      <c r="AH27" s="37">
        <v>8642</v>
      </c>
      <c r="AI27" s="37">
        <v>155</v>
      </c>
      <c r="AJ27" s="37">
        <v>5654</v>
      </c>
      <c r="AK27" s="37">
        <v>5239</v>
      </c>
      <c r="AL27" s="37">
        <v>58</v>
      </c>
      <c r="AM27" s="37">
        <v>0</v>
      </c>
      <c r="AN27" s="37">
        <v>0</v>
      </c>
      <c r="AO27" s="37">
        <v>0</v>
      </c>
      <c r="AP27" s="49">
        <v>503</v>
      </c>
      <c r="AQ27" s="50">
        <v>13</v>
      </c>
      <c r="AR27" s="50">
        <v>650</v>
      </c>
      <c r="AS27" s="50">
        <v>519</v>
      </c>
      <c r="AT27" s="78">
        <f t="shared" si="0"/>
        <v>76999.12475</v>
      </c>
      <c r="AU27" s="78">
        <f t="shared" si="1"/>
        <v>788</v>
      </c>
      <c r="AV27" s="78">
        <f t="shared" si="2"/>
        <v>53393.91424000001</v>
      </c>
      <c r="AW27" s="78">
        <f t="shared" si="3"/>
        <v>44475.762950000004</v>
      </c>
    </row>
    <row r="28" spans="1:49" ht="15">
      <c r="A28" s="36" t="s">
        <v>20</v>
      </c>
      <c r="B28" s="37">
        <v>883</v>
      </c>
      <c r="C28" s="37">
        <v>9</v>
      </c>
      <c r="D28" s="37">
        <v>681</v>
      </c>
      <c r="E28" s="37">
        <v>457</v>
      </c>
      <c r="F28" s="37">
        <v>1304</v>
      </c>
      <c r="G28" s="37">
        <v>15</v>
      </c>
      <c r="H28" s="37">
        <v>1644</v>
      </c>
      <c r="I28" s="37">
        <v>942</v>
      </c>
      <c r="J28" s="37">
        <v>143</v>
      </c>
      <c r="K28" s="37">
        <v>3</v>
      </c>
      <c r="L28" s="37">
        <v>122</v>
      </c>
      <c r="M28" s="37">
        <v>97</v>
      </c>
      <c r="N28" s="37">
        <v>99</v>
      </c>
      <c r="O28" s="37">
        <v>1</v>
      </c>
      <c r="P28" s="37">
        <v>81</v>
      </c>
      <c r="Q28" s="37">
        <v>46</v>
      </c>
      <c r="R28" s="37">
        <v>509.04712999999987</v>
      </c>
      <c r="S28" s="37">
        <v>31</v>
      </c>
      <c r="T28" s="37">
        <v>1040.31009</v>
      </c>
      <c r="U28" s="37">
        <v>702.3646299999999</v>
      </c>
      <c r="V28" s="37"/>
      <c r="W28" s="37">
        <v>0</v>
      </c>
      <c r="X28" s="37">
        <v>0</v>
      </c>
      <c r="Y28" s="37">
        <v>0</v>
      </c>
      <c r="Z28" s="38">
        <v>475</v>
      </c>
      <c r="AA28" s="38">
        <v>5</v>
      </c>
      <c r="AB28" s="38">
        <v>179</v>
      </c>
      <c r="AC28" s="38">
        <v>151</v>
      </c>
      <c r="AD28" s="43">
        <v>200</v>
      </c>
      <c r="AE28" s="44">
        <v>6</v>
      </c>
      <c r="AF28" s="44">
        <v>211</v>
      </c>
      <c r="AG28" s="44">
        <v>174</v>
      </c>
      <c r="AH28" s="37">
        <v>786</v>
      </c>
      <c r="AI28" s="37">
        <v>4</v>
      </c>
      <c r="AJ28" s="37">
        <v>337</v>
      </c>
      <c r="AK28" s="37">
        <v>302</v>
      </c>
      <c r="AL28" s="37">
        <v>0</v>
      </c>
      <c r="AM28" s="37">
        <v>0</v>
      </c>
      <c r="AN28" s="37">
        <v>0</v>
      </c>
      <c r="AO28" s="37">
        <v>0</v>
      </c>
      <c r="AP28" s="49">
        <v>197</v>
      </c>
      <c r="AQ28" s="50">
        <v>4</v>
      </c>
      <c r="AR28" s="50">
        <v>107</v>
      </c>
      <c r="AS28" s="50">
        <v>85</v>
      </c>
      <c r="AT28" s="78">
        <f t="shared" si="0"/>
        <v>4596.04713</v>
      </c>
      <c r="AU28" s="78">
        <f t="shared" si="1"/>
        <v>78</v>
      </c>
      <c r="AV28" s="78">
        <f t="shared" si="2"/>
        <v>4402.31009</v>
      </c>
      <c r="AW28" s="78">
        <f t="shared" si="3"/>
        <v>2956.36463</v>
      </c>
    </row>
    <row r="29" spans="1:49" ht="15">
      <c r="A29" s="36" t="s">
        <v>21</v>
      </c>
      <c r="B29" s="37">
        <v>4708</v>
      </c>
      <c r="C29" s="37">
        <v>26</v>
      </c>
      <c r="D29" s="37">
        <v>1560</v>
      </c>
      <c r="E29" s="37">
        <v>1270</v>
      </c>
      <c r="F29" s="37">
        <v>1544</v>
      </c>
      <c r="G29" s="37">
        <v>17</v>
      </c>
      <c r="H29" s="37">
        <v>1914</v>
      </c>
      <c r="I29" s="37">
        <v>1261</v>
      </c>
      <c r="J29" s="37">
        <v>236</v>
      </c>
      <c r="K29" s="37">
        <v>0</v>
      </c>
      <c r="L29" s="37">
        <v>0</v>
      </c>
      <c r="M29" s="37">
        <v>0</v>
      </c>
      <c r="N29" s="37">
        <v>839</v>
      </c>
      <c r="O29" s="37">
        <v>16</v>
      </c>
      <c r="P29" s="37">
        <v>987</v>
      </c>
      <c r="Q29" s="37">
        <v>530</v>
      </c>
      <c r="R29" s="37">
        <v>0</v>
      </c>
      <c r="S29" s="37">
        <v>0</v>
      </c>
      <c r="T29" s="37">
        <v>0</v>
      </c>
      <c r="U29" s="37">
        <v>0</v>
      </c>
      <c r="V29" s="37">
        <v>7164</v>
      </c>
      <c r="W29" s="37">
        <v>37</v>
      </c>
      <c r="X29" s="37">
        <v>5574</v>
      </c>
      <c r="Y29" s="37">
        <v>4845</v>
      </c>
      <c r="Z29" s="38">
        <v>77789</v>
      </c>
      <c r="AA29" s="38">
        <v>51</v>
      </c>
      <c r="AB29" s="38">
        <v>5069</v>
      </c>
      <c r="AC29" s="38">
        <v>3736</v>
      </c>
      <c r="AD29" s="43">
        <v>1795</v>
      </c>
      <c r="AE29" s="44">
        <v>49</v>
      </c>
      <c r="AF29" s="44">
        <v>2063</v>
      </c>
      <c r="AG29" s="44">
        <v>1617</v>
      </c>
      <c r="AH29" s="37">
        <v>3215</v>
      </c>
      <c r="AI29" s="37">
        <v>32</v>
      </c>
      <c r="AJ29" s="37">
        <v>5144</v>
      </c>
      <c r="AK29" s="37">
        <v>2672</v>
      </c>
      <c r="AL29" s="37">
        <v>0</v>
      </c>
      <c r="AM29" s="37">
        <v>0</v>
      </c>
      <c r="AN29" s="37">
        <v>0</v>
      </c>
      <c r="AO29" s="37">
        <v>0</v>
      </c>
      <c r="AP29" s="49">
        <v>7</v>
      </c>
      <c r="AQ29" s="50">
        <v>0</v>
      </c>
      <c r="AR29" s="50">
        <v>0</v>
      </c>
      <c r="AS29" s="50">
        <v>0</v>
      </c>
      <c r="AT29" s="78">
        <f t="shared" si="0"/>
        <v>97297</v>
      </c>
      <c r="AU29" s="78">
        <f t="shared" si="1"/>
        <v>228</v>
      </c>
      <c r="AV29" s="78">
        <f t="shared" si="2"/>
        <v>22311</v>
      </c>
      <c r="AW29" s="78">
        <f t="shared" si="3"/>
        <v>15931</v>
      </c>
    </row>
    <row r="30" spans="1:49" s="2" customFormat="1" ht="15">
      <c r="A30" s="86" t="s">
        <v>22</v>
      </c>
      <c r="B30" s="97">
        <v>0</v>
      </c>
      <c r="C30" s="97">
        <v>0</v>
      </c>
      <c r="D30" s="97">
        <v>0</v>
      </c>
      <c r="E30" s="97">
        <v>0</v>
      </c>
      <c r="F30" s="97">
        <v>214</v>
      </c>
      <c r="G30" s="97"/>
      <c r="H30" s="97"/>
      <c r="I30" s="97"/>
      <c r="J30" s="97">
        <v>6066</v>
      </c>
      <c r="K30" s="97">
        <v>1253</v>
      </c>
      <c r="L30" s="97">
        <v>4096</v>
      </c>
      <c r="M30" s="97">
        <v>3754</v>
      </c>
      <c r="N30" s="97">
        <v>31</v>
      </c>
      <c r="O30" s="97">
        <v>1</v>
      </c>
      <c r="P30" s="97">
        <v>56</v>
      </c>
      <c r="Q30" s="97">
        <v>34</v>
      </c>
      <c r="R30" s="97">
        <v>3090.55065</v>
      </c>
      <c r="S30" s="97">
        <v>40</v>
      </c>
      <c r="T30" s="97">
        <v>3276.7332500000007</v>
      </c>
      <c r="U30" s="97">
        <v>2702.81452</v>
      </c>
      <c r="V30" s="97"/>
      <c r="W30" s="97">
        <v>0</v>
      </c>
      <c r="X30" s="97">
        <v>0</v>
      </c>
      <c r="Y30" s="97">
        <v>0</v>
      </c>
      <c r="Z30" s="98">
        <v>1155</v>
      </c>
      <c r="AA30" s="98">
        <v>9</v>
      </c>
      <c r="AB30" s="87">
        <v>374</v>
      </c>
      <c r="AC30" s="87">
        <v>263</v>
      </c>
      <c r="AD30" s="99">
        <v>484</v>
      </c>
      <c r="AE30" s="92">
        <v>19</v>
      </c>
      <c r="AF30" s="92">
        <v>253</v>
      </c>
      <c r="AG30" s="92">
        <v>170</v>
      </c>
      <c r="AH30" s="97">
        <v>1474</v>
      </c>
      <c r="AI30" s="97">
        <v>22</v>
      </c>
      <c r="AJ30" s="97">
        <v>1155</v>
      </c>
      <c r="AK30" s="97">
        <v>1232</v>
      </c>
      <c r="AL30" s="97">
        <v>43</v>
      </c>
      <c r="AM30" s="97">
        <v>96</v>
      </c>
      <c r="AN30" s="97">
        <v>51</v>
      </c>
      <c r="AO30" s="97">
        <v>44</v>
      </c>
      <c r="AP30" s="101">
        <v>8</v>
      </c>
      <c r="AQ30" s="104">
        <v>0</v>
      </c>
      <c r="AR30" s="104">
        <v>0</v>
      </c>
      <c r="AS30" s="104">
        <v>0</v>
      </c>
      <c r="AT30" s="91">
        <f t="shared" si="0"/>
        <v>12565.550650000001</v>
      </c>
      <c r="AU30" s="91">
        <f t="shared" si="1"/>
        <v>1440</v>
      </c>
      <c r="AV30" s="91">
        <f t="shared" si="2"/>
        <v>9261.733250000001</v>
      </c>
      <c r="AW30" s="91">
        <f t="shared" si="3"/>
        <v>8199.81452</v>
      </c>
    </row>
    <row r="31" spans="1:49" s="2" customFormat="1" ht="15">
      <c r="A31" s="86" t="s">
        <v>23</v>
      </c>
      <c r="B31" s="98">
        <v>40270</v>
      </c>
      <c r="C31" s="98">
        <v>483</v>
      </c>
      <c r="D31" s="98">
        <v>30386</v>
      </c>
      <c r="E31" s="98">
        <v>26003</v>
      </c>
      <c r="F31" s="98">
        <v>42973</v>
      </c>
      <c r="G31" s="98">
        <v>719</v>
      </c>
      <c r="H31" s="98">
        <v>35550</v>
      </c>
      <c r="I31" s="98">
        <v>28082</v>
      </c>
      <c r="J31" s="98">
        <v>129430</v>
      </c>
      <c r="K31" s="98">
        <v>1771</v>
      </c>
      <c r="L31" s="98">
        <v>110569</v>
      </c>
      <c r="M31" s="98">
        <v>91714</v>
      </c>
      <c r="N31" s="98">
        <v>17174</v>
      </c>
      <c r="O31" s="98">
        <v>484</v>
      </c>
      <c r="P31" s="98">
        <v>18526</v>
      </c>
      <c r="Q31" s="98">
        <v>13027</v>
      </c>
      <c r="R31" s="98">
        <v>112074.04036999994</v>
      </c>
      <c r="S31" s="98">
        <v>995</v>
      </c>
      <c r="T31" s="98">
        <v>67384.87499000014</v>
      </c>
      <c r="U31" s="98">
        <v>57174.370149999995</v>
      </c>
      <c r="V31" s="105">
        <f>V32+V33+V34+V35+V36+V37+V38</f>
        <v>101967</v>
      </c>
      <c r="W31" s="105">
        <f>W32+W33+W34+W35+W36+W37+W38</f>
        <v>1769</v>
      </c>
      <c r="X31" s="105">
        <f>X32+X33+X34+X35+X36+X37+X38</f>
        <v>87349</v>
      </c>
      <c r="Y31" s="105">
        <f>Y32+Y33+Y34+Y35+Y36+Y37+Y38</f>
        <v>75919</v>
      </c>
      <c r="Z31" s="98">
        <v>58972</v>
      </c>
      <c r="AA31" s="98">
        <v>588</v>
      </c>
      <c r="AB31" s="98">
        <v>61050</v>
      </c>
      <c r="AC31" s="98">
        <v>51370</v>
      </c>
      <c r="AD31" s="99">
        <f>SUM(AD32:AD38)</f>
        <v>5801</v>
      </c>
      <c r="AE31" s="90">
        <f>AE32+AE33+AE34+AE35+AE36+AE37+AE38</f>
        <v>238</v>
      </c>
      <c r="AF31" s="90">
        <f>AF32+AF33+AF34+AF35+AF36+AF37+AF38</f>
        <v>5754</v>
      </c>
      <c r="AG31" s="108">
        <f>AG32+AG33+AG34+AG35+AG36+AG37+AG38</f>
        <v>3727</v>
      </c>
      <c r="AH31" s="98">
        <v>29656</v>
      </c>
      <c r="AI31" s="98">
        <v>342</v>
      </c>
      <c r="AJ31" s="98">
        <v>16686</v>
      </c>
      <c r="AK31" s="98">
        <v>16103</v>
      </c>
      <c r="AL31" s="98">
        <v>105</v>
      </c>
      <c r="AM31" s="98">
        <v>0</v>
      </c>
      <c r="AN31" s="98">
        <v>0</v>
      </c>
      <c r="AO31" s="98">
        <v>0</v>
      </c>
      <c r="AP31" s="98">
        <v>2885</v>
      </c>
      <c r="AQ31" s="98">
        <v>93</v>
      </c>
      <c r="AR31" s="98">
        <v>2864</v>
      </c>
      <c r="AS31" s="98">
        <v>2128</v>
      </c>
      <c r="AT31" s="91">
        <f t="shared" si="0"/>
        <v>541307.04037</v>
      </c>
      <c r="AU31" s="91">
        <f t="shared" si="1"/>
        <v>7482</v>
      </c>
      <c r="AV31" s="91">
        <f t="shared" si="2"/>
        <v>436118.87499000016</v>
      </c>
      <c r="AW31" s="91">
        <f t="shared" si="3"/>
        <v>365247.37015</v>
      </c>
    </row>
    <row r="32" spans="1:49" ht="15">
      <c r="A32" s="36" t="s">
        <v>24</v>
      </c>
      <c r="B32" s="37">
        <v>29142</v>
      </c>
      <c r="C32" s="37">
        <v>281</v>
      </c>
      <c r="D32" s="37">
        <v>22450</v>
      </c>
      <c r="E32" s="37">
        <v>19348</v>
      </c>
      <c r="F32" s="37">
        <v>24700</v>
      </c>
      <c r="G32" s="37">
        <v>291</v>
      </c>
      <c r="H32" s="37">
        <v>19612</v>
      </c>
      <c r="I32" s="37">
        <v>15514</v>
      </c>
      <c r="J32" s="37">
        <v>89622</v>
      </c>
      <c r="K32" s="37">
        <v>1007</v>
      </c>
      <c r="L32" s="37">
        <v>79770</v>
      </c>
      <c r="M32" s="37">
        <v>68563</v>
      </c>
      <c r="N32" s="37">
        <v>11755</v>
      </c>
      <c r="O32" s="37">
        <v>283</v>
      </c>
      <c r="P32" s="37">
        <v>13500</v>
      </c>
      <c r="Q32" s="37">
        <v>9578</v>
      </c>
      <c r="R32" s="37">
        <v>67529.71435999995</v>
      </c>
      <c r="S32" s="37">
        <v>555</v>
      </c>
      <c r="T32" s="37">
        <v>45368.45685000012</v>
      </c>
      <c r="U32" s="37">
        <v>39528.72114999999</v>
      </c>
      <c r="V32" s="37">
        <v>58827</v>
      </c>
      <c r="W32" s="37">
        <v>742</v>
      </c>
      <c r="X32" s="37">
        <v>54557</v>
      </c>
      <c r="Y32" s="37">
        <v>47652</v>
      </c>
      <c r="Z32" s="53"/>
      <c r="AA32" s="53"/>
      <c r="AB32" s="38"/>
      <c r="AC32" s="38"/>
      <c r="AD32" s="43">
        <v>2231</v>
      </c>
      <c r="AE32" s="44">
        <v>80</v>
      </c>
      <c r="AF32" s="44">
        <v>2584</v>
      </c>
      <c r="AG32" s="44">
        <v>1349</v>
      </c>
      <c r="AH32" s="37">
        <v>0</v>
      </c>
      <c r="AI32" s="37">
        <v>0</v>
      </c>
      <c r="AJ32" s="37">
        <v>0</v>
      </c>
      <c r="AK32" s="37">
        <v>0</v>
      </c>
      <c r="AL32" s="37">
        <v>34</v>
      </c>
      <c r="AM32" s="37">
        <v>0</v>
      </c>
      <c r="AN32" s="37">
        <v>0</v>
      </c>
      <c r="AO32" s="37">
        <v>0</v>
      </c>
      <c r="AP32" s="49">
        <v>1180</v>
      </c>
      <c r="AQ32" s="50">
        <v>36</v>
      </c>
      <c r="AR32" s="50">
        <v>1306</v>
      </c>
      <c r="AS32" s="50">
        <v>973</v>
      </c>
      <c r="AT32" s="78">
        <f t="shared" si="0"/>
        <v>285020.71436</v>
      </c>
      <c r="AU32" s="78">
        <f t="shared" si="1"/>
        <v>3275</v>
      </c>
      <c r="AV32" s="78">
        <f t="shared" si="2"/>
        <v>239147.45685000013</v>
      </c>
      <c r="AW32" s="78">
        <f t="shared" si="3"/>
        <v>202505.72115</v>
      </c>
    </row>
    <row r="33" spans="1:49" ht="15">
      <c r="A33" s="54" t="s">
        <v>25</v>
      </c>
      <c r="B33" s="37">
        <v>2340</v>
      </c>
      <c r="C33" s="37">
        <v>27</v>
      </c>
      <c r="D33" s="37">
        <v>2078</v>
      </c>
      <c r="E33" s="37">
        <v>1616</v>
      </c>
      <c r="F33" s="37">
        <v>3016</v>
      </c>
      <c r="G33" s="37">
        <v>38</v>
      </c>
      <c r="H33" s="37">
        <v>2573</v>
      </c>
      <c r="I33" s="37">
        <v>1987</v>
      </c>
      <c r="J33" s="37"/>
      <c r="K33" s="37"/>
      <c r="L33" s="37"/>
      <c r="M33" s="37"/>
      <c r="N33" s="37">
        <v>871</v>
      </c>
      <c r="O33" s="37">
        <v>10</v>
      </c>
      <c r="P33" s="37">
        <v>607</v>
      </c>
      <c r="Q33" s="37">
        <v>396</v>
      </c>
      <c r="R33" s="37">
        <v>4164.65784</v>
      </c>
      <c r="S33" s="37">
        <v>32</v>
      </c>
      <c r="T33" s="37">
        <v>1435.37146</v>
      </c>
      <c r="U33" s="37">
        <v>1116.34759</v>
      </c>
      <c r="V33" s="37">
        <v>86</v>
      </c>
      <c r="W33" s="37">
        <v>0</v>
      </c>
      <c r="X33" s="37">
        <v>0</v>
      </c>
      <c r="Y33" s="37">
        <v>0</v>
      </c>
      <c r="Z33" s="53"/>
      <c r="AA33" s="53"/>
      <c r="AB33" s="38"/>
      <c r="AC33" s="38"/>
      <c r="AD33" s="43">
        <v>117</v>
      </c>
      <c r="AE33" s="55">
        <v>29</v>
      </c>
      <c r="AF33" s="55">
        <v>1207</v>
      </c>
      <c r="AG33" s="55">
        <v>1028</v>
      </c>
      <c r="AH33" s="37">
        <v>20728</v>
      </c>
      <c r="AI33" s="37">
        <v>194</v>
      </c>
      <c r="AJ33" s="37">
        <v>11352</v>
      </c>
      <c r="AK33" s="37">
        <v>11173</v>
      </c>
      <c r="AL33" s="37">
        <v>9</v>
      </c>
      <c r="AM33" s="37">
        <v>0</v>
      </c>
      <c r="AN33" s="37">
        <v>0</v>
      </c>
      <c r="AO33" s="37">
        <v>0</v>
      </c>
      <c r="AP33" s="56">
        <v>1034</v>
      </c>
      <c r="AQ33" s="50">
        <v>27</v>
      </c>
      <c r="AR33" s="50">
        <v>971</v>
      </c>
      <c r="AS33" s="50">
        <v>685</v>
      </c>
      <c r="AT33" s="78">
        <f t="shared" si="0"/>
        <v>32365.65784</v>
      </c>
      <c r="AU33" s="78">
        <f t="shared" si="1"/>
        <v>357</v>
      </c>
      <c r="AV33" s="78">
        <f t="shared" si="2"/>
        <v>20223.371460000002</v>
      </c>
      <c r="AW33" s="78">
        <f t="shared" si="3"/>
        <v>18001.34759</v>
      </c>
    </row>
    <row r="34" spans="1:49" ht="15">
      <c r="A34" s="36" t="s">
        <v>26</v>
      </c>
      <c r="B34" s="37">
        <v>7893</v>
      </c>
      <c r="C34" s="37">
        <v>162</v>
      </c>
      <c r="D34" s="37">
        <v>5388</v>
      </c>
      <c r="E34" s="37">
        <v>4699</v>
      </c>
      <c r="F34" s="37">
        <v>8321</v>
      </c>
      <c r="G34" s="37">
        <v>254</v>
      </c>
      <c r="H34" s="37">
        <v>6974</v>
      </c>
      <c r="I34" s="37">
        <v>5593</v>
      </c>
      <c r="J34" s="37">
        <v>28384</v>
      </c>
      <c r="K34" s="37">
        <v>512</v>
      </c>
      <c r="L34" s="37">
        <v>16065</v>
      </c>
      <c r="M34" s="37">
        <v>11635</v>
      </c>
      <c r="N34" s="37">
        <v>4075</v>
      </c>
      <c r="O34" s="37">
        <v>182</v>
      </c>
      <c r="P34" s="37">
        <v>4083</v>
      </c>
      <c r="Q34" s="37">
        <v>2814</v>
      </c>
      <c r="R34" s="37">
        <v>29497.50329</v>
      </c>
      <c r="S34" s="37">
        <v>290</v>
      </c>
      <c r="T34" s="37">
        <v>10947.670690000019</v>
      </c>
      <c r="U34" s="37">
        <v>9242.425459999999</v>
      </c>
      <c r="V34" s="37">
        <v>33396</v>
      </c>
      <c r="W34" s="37">
        <v>897</v>
      </c>
      <c r="X34" s="37">
        <v>27067</v>
      </c>
      <c r="Y34" s="37">
        <v>23115</v>
      </c>
      <c r="Z34" s="53">
        <v>14324</v>
      </c>
      <c r="AA34" s="53">
        <v>215</v>
      </c>
      <c r="AB34" s="38">
        <v>11773</v>
      </c>
      <c r="AC34" s="38">
        <v>9578</v>
      </c>
      <c r="AD34" s="43">
        <v>900</v>
      </c>
      <c r="AE34" s="44">
        <v>55</v>
      </c>
      <c r="AF34" s="44">
        <v>916</v>
      </c>
      <c r="AG34" s="44">
        <v>621</v>
      </c>
      <c r="AH34" s="37">
        <v>8319</v>
      </c>
      <c r="AI34" s="37">
        <v>134</v>
      </c>
      <c r="AJ34" s="37">
        <v>4660</v>
      </c>
      <c r="AK34" s="37">
        <v>4292</v>
      </c>
      <c r="AL34" s="37">
        <v>15</v>
      </c>
      <c r="AM34" s="37">
        <v>0</v>
      </c>
      <c r="AN34" s="37">
        <v>0</v>
      </c>
      <c r="AO34" s="37">
        <v>0</v>
      </c>
      <c r="AP34" s="49">
        <v>412</v>
      </c>
      <c r="AQ34" s="50">
        <v>19</v>
      </c>
      <c r="AR34" s="50">
        <v>347</v>
      </c>
      <c r="AS34" s="50">
        <v>251</v>
      </c>
      <c r="AT34" s="78">
        <f t="shared" si="0"/>
        <v>135536.50329</v>
      </c>
      <c r="AU34" s="78">
        <f t="shared" si="1"/>
        <v>2720</v>
      </c>
      <c r="AV34" s="78">
        <f t="shared" si="2"/>
        <v>88220.67069000003</v>
      </c>
      <c r="AW34" s="78">
        <f t="shared" si="3"/>
        <v>71840.42546</v>
      </c>
    </row>
    <row r="35" spans="1:49" ht="15">
      <c r="A35" s="36" t="s">
        <v>27</v>
      </c>
      <c r="B35" s="37">
        <v>241</v>
      </c>
      <c r="C35" s="37">
        <v>7</v>
      </c>
      <c r="D35" s="37">
        <v>210</v>
      </c>
      <c r="E35" s="37">
        <v>158</v>
      </c>
      <c r="F35" s="37">
        <v>2524</v>
      </c>
      <c r="G35" s="37">
        <v>98</v>
      </c>
      <c r="H35" s="37">
        <v>2303</v>
      </c>
      <c r="I35" s="37">
        <v>1832</v>
      </c>
      <c r="J35" s="37">
        <v>4184</v>
      </c>
      <c r="K35" s="37">
        <v>179</v>
      </c>
      <c r="L35" s="37">
        <v>4336</v>
      </c>
      <c r="M35" s="37">
        <v>3537</v>
      </c>
      <c r="N35" s="37">
        <v>231</v>
      </c>
      <c r="O35" s="37">
        <v>5</v>
      </c>
      <c r="P35" s="37">
        <v>146</v>
      </c>
      <c r="Q35" s="37">
        <v>105</v>
      </c>
      <c r="R35" s="37">
        <v>0</v>
      </c>
      <c r="S35" s="37">
        <v>0</v>
      </c>
      <c r="T35" s="37">
        <v>0</v>
      </c>
      <c r="U35" s="37">
        <v>0</v>
      </c>
      <c r="V35" s="37">
        <v>29</v>
      </c>
      <c r="W35" s="37">
        <v>35</v>
      </c>
      <c r="X35" s="37">
        <v>948</v>
      </c>
      <c r="Y35" s="37">
        <v>758</v>
      </c>
      <c r="Z35" s="53"/>
      <c r="AA35" s="53"/>
      <c r="AB35" s="38"/>
      <c r="AC35" s="38"/>
      <c r="AD35" s="43">
        <v>571</v>
      </c>
      <c r="AE35" s="44">
        <v>39</v>
      </c>
      <c r="AF35" s="44">
        <v>607</v>
      </c>
      <c r="AG35" s="44">
        <v>460</v>
      </c>
      <c r="AH35" s="37">
        <v>595</v>
      </c>
      <c r="AI35" s="37">
        <v>13</v>
      </c>
      <c r="AJ35" s="37">
        <v>661</v>
      </c>
      <c r="AK35" s="37">
        <v>628</v>
      </c>
      <c r="AL35" s="37">
        <v>6</v>
      </c>
      <c r="AM35" s="37">
        <v>0</v>
      </c>
      <c r="AN35" s="37">
        <v>0</v>
      </c>
      <c r="AO35" s="37">
        <v>0</v>
      </c>
      <c r="AP35" s="49">
        <v>200</v>
      </c>
      <c r="AQ35" s="50">
        <v>10</v>
      </c>
      <c r="AR35" s="50">
        <v>204</v>
      </c>
      <c r="AS35" s="50">
        <v>198</v>
      </c>
      <c r="AT35" s="78">
        <f t="shared" si="0"/>
        <v>8581</v>
      </c>
      <c r="AU35" s="78">
        <f t="shared" si="1"/>
        <v>386</v>
      </c>
      <c r="AV35" s="78">
        <f t="shared" si="2"/>
        <v>9415</v>
      </c>
      <c r="AW35" s="78">
        <f t="shared" si="3"/>
        <v>7676</v>
      </c>
    </row>
    <row r="36" spans="1:49" ht="15">
      <c r="A36" s="36" t="s">
        <v>28</v>
      </c>
      <c r="B36" s="37">
        <v>498</v>
      </c>
      <c r="C36" s="37">
        <v>0</v>
      </c>
      <c r="D36" s="37">
        <v>0</v>
      </c>
      <c r="E36" s="37">
        <v>0</v>
      </c>
      <c r="F36" s="37">
        <v>1427</v>
      </c>
      <c r="G36" s="37">
        <v>4</v>
      </c>
      <c r="H36" s="37">
        <v>357</v>
      </c>
      <c r="I36" s="37">
        <v>256</v>
      </c>
      <c r="J36" s="37">
        <v>6946</v>
      </c>
      <c r="K36" s="37">
        <v>55</v>
      </c>
      <c r="L36" s="37">
        <v>10172</v>
      </c>
      <c r="M36" s="37">
        <v>7811</v>
      </c>
      <c r="N36" s="37">
        <v>53</v>
      </c>
      <c r="O36" s="37">
        <v>2</v>
      </c>
      <c r="P36" s="37">
        <v>110</v>
      </c>
      <c r="Q36" s="37">
        <v>75</v>
      </c>
      <c r="R36" s="37">
        <v>3747.1991500000004</v>
      </c>
      <c r="S36" s="37">
        <v>35</v>
      </c>
      <c r="T36" s="37">
        <v>3263.75744</v>
      </c>
      <c r="U36" s="37">
        <v>2386.44073</v>
      </c>
      <c r="V36" s="37"/>
      <c r="W36" s="37">
        <v>0</v>
      </c>
      <c r="X36" s="37">
        <v>0</v>
      </c>
      <c r="Y36" s="37">
        <v>0</v>
      </c>
      <c r="Z36" s="53">
        <v>2110</v>
      </c>
      <c r="AA36" s="53">
        <v>14</v>
      </c>
      <c r="AB36" s="38">
        <v>805</v>
      </c>
      <c r="AC36" s="38">
        <v>539</v>
      </c>
      <c r="AD36" s="43">
        <v>193</v>
      </c>
      <c r="AE36" s="44">
        <v>4</v>
      </c>
      <c r="AF36" s="44">
        <v>234</v>
      </c>
      <c r="AG36" s="44">
        <v>116</v>
      </c>
      <c r="AH36" s="37">
        <v>0</v>
      </c>
      <c r="AI36" s="37">
        <v>0</v>
      </c>
      <c r="AJ36" s="37">
        <v>0</v>
      </c>
      <c r="AK36" s="37">
        <v>0</v>
      </c>
      <c r="AL36" s="37">
        <v>40</v>
      </c>
      <c r="AM36" s="37">
        <v>0</v>
      </c>
      <c r="AN36" s="37">
        <v>0</v>
      </c>
      <c r="AO36" s="37">
        <v>0</v>
      </c>
      <c r="AP36" s="49">
        <v>59</v>
      </c>
      <c r="AQ36" s="50">
        <v>1</v>
      </c>
      <c r="AR36" s="50">
        <v>36</v>
      </c>
      <c r="AS36" s="50">
        <v>21</v>
      </c>
      <c r="AT36" s="78">
        <f t="shared" si="0"/>
        <v>15073.19915</v>
      </c>
      <c r="AU36" s="78">
        <f t="shared" si="1"/>
        <v>115</v>
      </c>
      <c r="AV36" s="78">
        <f t="shared" si="2"/>
        <v>14977.75744</v>
      </c>
      <c r="AW36" s="78">
        <f t="shared" si="3"/>
        <v>11204.44073</v>
      </c>
    </row>
    <row r="37" spans="1:49" ht="15">
      <c r="A37" s="36" t="s">
        <v>29</v>
      </c>
      <c r="B37" s="37">
        <v>139</v>
      </c>
      <c r="C37" s="37">
        <v>6</v>
      </c>
      <c r="D37" s="37">
        <v>260</v>
      </c>
      <c r="E37" s="37">
        <v>182</v>
      </c>
      <c r="F37" s="37">
        <v>123</v>
      </c>
      <c r="G37" s="37">
        <v>1</v>
      </c>
      <c r="H37" s="37">
        <v>22</v>
      </c>
      <c r="I37" s="37">
        <v>17</v>
      </c>
      <c r="J37" s="37"/>
      <c r="K37" s="37"/>
      <c r="L37" s="37"/>
      <c r="M37" s="37"/>
      <c r="N37" s="37"/>
      <c r="O37" s="37"/>
      <c r="P37" s="37"/>
      <c r="Q37" s="37"/>
      <c r="R37" s="37">
        <v>1154.5830700000001</v>
      </c>
      <c r="S37" s="37">
        <v>7</v>
      </c>
      <c r="T37" s="37">
        <v>877.6734999999999</v>
      </c>
      <c r="U37" s="37">
        <v>625.6171</v>
      </c>
      <c r="V37" s="37">
        <v>84</v>
      </c>
      <c r="W37" s="37">
        <v>0</v>
      </c>
      <c r="X37" s="37">
        <v>0</v>
      </c>
      <c r="Y37" s="37">
        <v>0</v>
      </c>
      <c r="Z37" s="53"/>
      <c r="AA37" s="53"/>
      <c r="AB37" s="38"/>
      <c r="AC37" s="38"/>
      <c r="AD37" s="43">
        <v>103</v>
      </c>
      <c r="AE37" s="44">
        <v>1</v>
      </c>
      <c r="AF37" s="44">
        <v>20</v>
      </c>
      <c r="AG37" s="44">
        <v>13</v>
      </c>
      <c r="AH37" s="37">
        <v>0</v>
      </c>
      <c r="AI37" s="37">
        <v>0</v>
      </c>
      <c r="AJ37" s="37">
        <v>0</v>
      </c>
      <c r="AK37" s="37">
        <v>0</v>
      </c>
      <c r="AL37" s="37"/>
      <c r="AM37" s="37">
        <v>0</v>
      </c>
      <c r="AN37" s="37">
        <v>0</v>
      </c>
      <c r="AO37" s="37">
        <v>0</v>
      </c>
      <c r="AP37" s="49">
        <v>0</v>
      </c>
      <c r="AQ37" s="49">
        <v>0</v>
      </c>
      <c r="AR37" s="49">
        <v>0</v>
      </c>
      <c r="AS37" s="49">
        <v>0</v>
      </c>
      <c r="AT37" s="78">
        <f t="shared" si="0"/>
        <v>1603.5830700000001</v>
      </c>
      <c r="AU37" s="78">
        <f t="shared" si="1"/>
        <v>15</v>
      </c>
      <c r="AV37" s="78">
        <f t="shared" si="2"/>
        <v>1179.6734999999999</v>
      </c>
      <c r="AW37" s="78">
        <f t="shared" si="3"/>
        <v>837.6171</v>
      </c>
    </row>
    <row r="38" spans="1:49" ht="15">
      <c r="A38" s="36" t="s">
        <v>30</v>
      </c>
      <c r="B38" s="37">
        <v>17</v>
      </c>
      <c r="C38" s="37">
        <v>0</v>
      </c>
      <c r="D38" s="37">
        <v>0</v>
      </c>
      <c r="E38" s="37">
        <v>0</v>
      </c>
      <c r="F38" s="37">
        <v>2862</v>
      </c>
      <c r="G38" s="37">
        <v>33</v>
      </c>
      <c r="H38" s="37">
        <v>3709</v>
      </c>
      <c r="I38" s="37">
        <v>2883</v>
      </c>
      <c r="J38" s="37">
        <v>294</v>
      </c>
      <c r="K38" s="37">
        <v>18</v>
      </c>
      <c r="L38" s="37">
        <v>225</v>
      </c>
      <c r="M38" s="37">
        <v>169</v>
      </c>
      <c r="N38" s="37">
        <v>189</v>
      </c>
      <c r="O38" s="37">
        <v>2</v>
      </c>
      <c r="P38" s="37">
        <v>80</v>
      </c>
      <c r="Q38" s="37">
        <v>59</v>
      </c>
      <c r="R38" s="37">
        <v>5980.382660000001</v>
      </c>
      <c r="S38" s="37">
        <v>76</v>
      </c>
      <c r="T38" s="37">
        <v>5491.945049999997</v>
      </c>
      <c r="U38" s="37">
        <v>4274.818120000004</v>
      </c>
      <c r="V38" s="37">
        <v>9545</v>
      </c>
      <c r="W38" s="37">
        <v>95</v>
      </c>
      <c r="X38" s="37">
        <v>4777</v>
      </c>
      <c r="Y38" s="37">
        <v>4394</v>
      </c>
      <c r="Z38" s="53">
        <v>42537</v>
      </c>
      <c r="AA38" s="53">
        <v>359</v>
      </c>
      <c r="AB38" s="38">
        <v>48472</v>
      </c>
      <c r="AC38" s="38">
        <v>41253</v>
      </c>
      <c r="AD38" s="43">
        <v>1686</v>
      </c>
      <c r="AE38" s="44">
        <v>30</v>
      </c>
      <c r="AF38" s="44">
        <v>186</v>
      </c>
      <c r="AG38" s="44">
        <v>140</v>
      </c>
      <c r="AH38" s="37">
        <v>15</v>
      </c>
      <c r="AI38" s="37">
        <v>1</v>
      </c>
      <c r="AJ38" s="37">
        <v>13</v>
      </c>
      <c r="AK38" s="37">
        <v>10</v>
      </c>
      <c r="AL38" s="37">
        <v>1</v>
      </c>
      <c r="AM38" s="37">
        <v>0</v>
      </c>
      <c r="AN38" s="37">
        <v>0</v>
      </c>
      <c r="AO38" s="37">
        <v>0</v>
      </c>
      <c r="AP38" s="49">
        <v>0</v>
      </c>
      <c r="AQ38" s="49">
        <v>0</v>
      </c>
      <c r="AR38" s="49">
        <v>0</v>
      </c>
      <c r="AS38" s="49">
        <v>0</v>
      </c>
      <c r="AT38" s="78">
        <f t="shared" si="0"/>
        <v>63126.38266</v>
      </c>
      <c r="AU38" s="78">
        <f t="shared" si="1"/>
        <v>614</v>
      </c>
      <c r="AV38" s="78">
        <f t="shared" si="2"/>
        <v>62953.945049999995</v>
      </c>
      <c r="AW38" s="78">
        <f t="shared" si="3"/>
        <v>53182.81812</v>
      </c>
    </row>
    <row r="39" spans="1:49" s="2" customFormat="1" ht="15">
      <c r="A39" s="107" t="s">
        <v>31</v>
      </c>
      <c r="B39" s="98">
        <v>19463</v>
      </c>
      <c r="C39" s="98">
        <v>456</v>
      </c>
      <c r="D39" s="98">
        <v>10645</v>
      </c>
      <c r="E39" s="98">
        <v>9046</v>
      </c>
      <c r="F39" s="98">
        <v>67235</v>
      </c>
      <c r="G39" s="98">
        <v>2665</v>
      </c>
      <c r="H39" s="98">
        <v>57554</v>
      </c>
      <c r="I39" s="98">
        <v>46212</v>
      </c>
      <c r="J39" s="98">
        <v>110990</v>
      </c>
      <c r="K39" s="98">
        <v>3225</v>
      </c>
      <c r="L39" s="98">
        <v>76760</v>
      </c>
      <c r="M39" s="98">
        <v>60234</v>
      </c>
      <c r="N39" s="98">
        <v>15429</v>
      </c>
      <c r="O39" s="98">
        <v>493</v>
      </c>
      <c r="P39" s="98">
        <v>13605</v>
      </c>
      <c r="Q39" s="98">
        <v>9666</v>
      </c>
      <c r="R39" s="98">
        <v>138761.59618000002</v>
      </c>
      <c r="S39" s="98">
        <v>4777</v>
      </c>
      <c r="T39" s="98">
        <v>96332.6320400002</v>
      </c>
      <c r="U39" s="98">
        <v>80533.77133000018</v>
      </c>
      <c r="V39" s="105">
        <f>V40+V43+V46</f>
        <v>6191</v>
      </c>
      <c r="W39" s="98">
        <f>W40+W43+W46</f>
        <v>106</v>
      </c>
      <c r="X39" s="98">
        <f>X40+X43+X46</f>
        <v>4441</v>
      </c>
      <c r="Y39" s="98">
        <f>Y40+Y43+Y46</f>
        <v>3837</v>
      </c>
      <c r="Z39" s="98">
        <v>105315</v>
      </c>
      <c r="AA39" s="98">
        <v>3430</v>
      </c>
      <c r="AB39" s="98">
        <v>76699</v>
      </c>
      <c r="AC39" s="98">
        <v>63930</v>
      </c>
      <c r="AD39" s="90">
        <f aca="true" t="shared" si="4" ref="AD39:AK39">AD40+AD43+AD46</f>
        <v>18166</v>
      </c>
      <c r="AE39" s="90">
        <f t="shared" si="4"/>
        <v>1375</v>
      </c>
      <c r="AF39" s="108">
        <f t="shared" si="4"/>
        <v>17934</v>
      </c>
      <c r="AG39" s="108">
        <f t="shared" si="4"/>
        <v>13637</v>
      </c>
      <c r="AH39" s="98">
        <f t="shared" si="4"/>
        <v>19709</v>
      </c>
      <c r="AI39" s="98">
        <f t="shared" si="4"/>
        <v>861</v>
      </c>
      <c r="AJ39" s="98">
        <f t="shared" si="4"/>
        <v>15123</v>
      </c>
      <c r="AK39" s="98">
        <f t="shared" si="4"/>
        <v>13963</v>
      </c>
      <c r="AL39" s="98">
        <v>250</v>
      </c>
      <c r="AM39" s="98">
        <v>0</v>
      </c>
      <c r="AN39" s="98">
        <v>0</v>
      </c>
      <c r="AO39" s="98">
        <v>0</v>
      </c>
      <c r="AP39" s="98">
        <v>1418</v>
      </c>
      <c r="AQ39" s="98">
        <v>54</v>
      </c>
      <c r="AR39" s="98">
        <v>1195</v>
      </c>
      <c r="AS39" s="98">
        <v>900</v>
      </c>
      <c r="AT39" s="91">
        <f t="shared" si="0"/>
        <v>502927.59618</v>
      </c>
      <c r="AU39" s="91">
        <f t="shared" si="1"/>
        <v>17442</v>
      </c>
      <c r="AV39" s="91">
        <f t="shared" si="2"/>
        <v>370288.6320400002</v>
      </c>
      <c r="AW39" s="91">
        <f t="shared" si="3"/>
        <v>301958.7713300002</v>
      </c>
    </row>
    <row r="40" spans="1:49" s="3" customFormat="1" ht="15">
      <c r="A40" s="102" t="s">
        <v>52</v>
      </c>
      <c r="B40" s="103">
        <v>14518</v>
      </c>
      <c r="C40" s="103">
        <v>307</v>
      </c>
      <c r="D40" s="103">
        <v>7367</v>
      </c>
      <c r="E40" s="103">
        <v>6457</v>
      </c>
      <c r="F40" s="103">
        <v>42743</v>
      </c>
      <c r="G40" s="103">
        <v>1401</v>
      </c>
      <c r="H40" s="103">
        <v>36234</v>
      </c>
      <c r="I40" s="103">
        <v>29417</v>
      </c>
      <c r="J40" s="103">
        <v>92609</v>
      </c>
      <c r="K40" s="103">
        <v>2443</v>
      </c>
      <c r="L40" s="103">
        <v>63631</v>
      </c>
      <c r="M40" s="103">
        <v>49932</v>
      </c>
      <c r="N40" s="103">
        <v>6328</v>
      </c>
      <c r="O40" s="103">
        <v>110</v>
      </c>
      <c r="P40" s="103">
        <v>4008</v>
      </c>
      <c r="Q40" s="103">
        <v>2927</v>
      </c>
      <c r="R40" s="103">
        <v>99320.15059</v>
      </c>
      <c r="S40" s="103">
        <v>2707</v>
      </c>
      <c r="T40" s="103">
        <v>61737.234700000205</v>
      </c>
      <c r="U40" s="103">
        <v>53457.330480000164</v>
      </c>
      <c r="V40" s="103">
        <f>V41+V42</f>
        <v>5986</v>
      </c>
      <c r="W40" s="103">
        <f>W41+W42</f>
        <v>98</v>
      </c>
      <c r="X40" s="103">
        <f>X41+X42</f>
        <v>4094</v>
      </c>
      <c r="Y40" s="103">
        <f>Y41+Y42</f>
        <v>3521</v>
      </c>
      <c r="Z40" s="98">
        <v>0</v>
      </c>
      <c r="AA40" s="98">
        <v>1617</v>
      </c>
      <c r="AB40" s="98">
        <v>46256</v>
      </c>
      <c r="AC40" s="98">
        <v>39168</v>
      </c>
      <c r="AD40" s="92">
        <f>AD41+AD42</f>
        <v>8720</v>
      </c>
      <c r="AE40" s="106">
        <f>AE41+AE42</f>
        <v>172</v>
      </c>
      <c r="AF40" s="92">
        <f>AF41+AF42</f>
        <v>4336</v>
      </c>
      <c r="AG40" s="92">
        <f>AG41+AG42</f>
        <v>3257</v>
      </c>
      <c r="AH40" s="103">
        <v>10208</v>
      </c>
      <c r="AI40" s="103">
        <v>340</v>
      </c>
      <c r="AJ40" s="103">
        <v>7450</v>
      </c>
      <c r="AK40" s="103">
        <v>7197</v>
      </c>
      <c r="AL40" s="103">
        <v>175</v>
      </c>
      <c r="AM40" s="103">
        <v>0</v>
      </c>
      <c r="AN40" s="103">
        <v>0</v>
      </c>
      <c r="AO40" s="103">
        <v>0</v>
      </c>
      <c r="AP40" s="101">
        <v>426</v>
      </c>
      <c r="AQ40" s="101">
        <v>15</v>
      </c>
      <c r="AR40" s="101">
        <v>439</v>
      </c>
      <c r="AS40" s="101">
        <v>332</v>
      </c>
      <c r="AT40" s="91">
        <f t="shared" si="0"/>
        <v>281033.15059</v>
      </c>
      <c r="AU40" s="91">
        <f t="shared" si="1"/>
        <v>9210</v>
      </c>
      <c r="AV40" s="91">
        <f t="shared" si="2"/>
        <v>235552.2347000002</v>
      </c>
      <c r="AW40" s="91">
        <f t="shared" si="3"/>
        <v>195665.33048000018</v>
      </c>
    </row>
    <row r="41" spans="1:49" ht="15">
      <c r="A41" s="36" t="s">
        <v>53</v>
      </c>
      <c r="B41" s="37">
        <v>1912</v>
      </c>
      <c r="C41" s="37">
        <v>25</v>
      </c>
      <c r="D41" s="37">
        <v>850</v>
      </c>
      <c r="E41" s="37">
        <v>594</v>
      </c>
      <c r="F41" s="37">
        <v>12719</v>
      </c>
      <c r="G41" s="37">
        <v>501</v>
      </c>
      <c r="H41" s="37">
        <v>12300</v>
      </c>
      <c r="I41" s="37">
        <v>9068</v>
      </c>
      <c r="J41" s="37">
        <v>29658</v>
      </c>
      <c r="K41" s="37">
        <v>951</v>
      </c>
      <c r="L41" s="37">
        <v>20478</v>
      </c>
      <c r="M41" s="37">
        <v>16069</v>
      </c>
      <c r="N41" s="37">
        <v>934</v>
      </c>
      <c r="O41" s="37">
        <v>18</v>
      </c>
      <c r="P41" s="37">
        <v>618</v>
      </c>
      <c r="Q41" s="37">
        <v>446</v>
      </c>
      <c r="R41" s="37">
        <v>14413.997249999997</v>
      </c>
      <c r="S41" s="37">
        <v>499</v>
      </c>
      <c r="T41" s="37">
        <v>12428.162570000004</v>
      </c>
      <c r="U41" s="37">
        <v>8804.636369999998</v>
      </c>
      <c r="V41" s="37"/>
      <c r="W41" s="37">
        <v>0</v>
      </c>
      <c r="X41" s="37">
        <v>0</v>
      </c>
      <c r="Y41" s="37">
        <v>0</v>
      </c>
      <c r="Z41" s="53"/>
      <c r="AA41" s="53">
        <v>351</v>
      </c>
      <c r="AB41" s="38">
        <v>9188</v>
      </c>
      <c r="AC41" s="38">
        <v>6758</v>
      </c>
      <c r="AD41" s="58">
        <v>3662</v>
      </c>
      <c r="AE41" s="59">
        <v>35</v>
      </c>
      <c r="AF41" s="44">
        <v>687</v>
      </c>
      <c r="AG41" s="44">
        <v>504</v>
      </c>
      <c r="AH41" s="37">
        <v>1131</v>
      </c>
      <c r="AI41" s="37">
        <v>34</v>
      </c>
      <c r="AJ41" s="37">
        <v>763</v>
      </c>
      <c r="AK41" s="37">
        <v>714</v>
      </c>
      <c r="AL41" s="37">
        <v>88</v>
      </c>
      <c r="AM41" s="37">
        <v>0</v>
      </c>
      <c r="AN41" s="37">
        <v>0</v>
      </c>
      <c r="AO41" s="37">
        <v>0</v>
      </c>
      <c r="AP41" s="49">
        <v>8</v>
      </c>
      <c r="AQ41" s="49">
        <v>1</v>
      </c>
      <c r="AR41" s="49">
        <v>24</v>
      </c>
      <c r="AS41" s="49">
        <v>19</v>
      </c>
      <c r="AT41" s="78">
        <f t="shared" si="0"/>
        <v>64525.99725</v>
      </c>
      <c r="AU41" s="78">
        <f t="shared" si="1"/>
        <v>2415</v>
      </c>
      <c r="AV41" s="78">
        <f t="shared" si="2"/>
        <v>57336.16257</v>
      </c>
      <c r="AW41" s="78">
        <f t="shared" si="3"/>
        <v>42976.63637</v>
      </c>
    </row>
    <row r="42" spans="1:49" ht="15">
      <c r="A42" s="36" t="s">
        <v>54</v>
      </c>
      <c r="B42" s="37">
        <v>12606</v>
      </c>
      <c r="C42" s="37">
        <v>282</v>
      </c>
      <c r="D42" s="37">
        <v>6517</v>
      </c>
      <c r="E42" s="37">
        <v>5863</v>
      </c>
      <c r="F42" s="37">
        <v>30024</v>
      </c>
      <c r="G42" s="37">
        <v>900</v>
      </c>
      <c r="H42" s="37">
        <v>23934</v>
      </c>
      <c r="I42" s="37">
        <v>20349</v>
      </c>
      <c r="J42" s="37">
        <v>62951</v>
      </c>
      <c r="K42" s="37">
        <v>1492</v>
      </c>
      <c r="L42" s="37">
        <v>43153</v>
      </c>
      <c r="M42" s="37">
        <v>33863</v>
      </c>
      <c r="N42" s="37">
        <v>5394</v>
      </c>
      <c r="O42" s="37">
        <v>92</v>
      </c>
      <c r="P42" s="37">
        <v>3390</v>
      </c>
      <c r="Q42" s="37">
        <v>2481</v>
      </c>
      <c r="R42" s="37">
        <v>84906.15334</v>
      </c>
      <c r="S42" s="37">
        <v>2208</v>
      </c>
      <c r="T42" s="37">
        <v>49309.0721300002</v>
      </c>
      <c r="U42" s="37">
        <v>44652.694110000164</v>
      </c>
      <c r="V42" s="37">
        <v>5986</v>
      </c>
      <c r="W42" s="37">
        <v>98</v>
      </c>
      <c r="X42" s="37">
        <v>4094</v>
      </c>
      <c r="Y42" s="37">
        <v>3521</v>
      </c>
      <c r="Z42" s="53"/>
      <c r="AA42" s="53">
        <v>1266</v>
      </c>
      <c r="AB42" s="38">
        <v>37068</v>
      </c>
      <c r="AC42" s="38">
        <v>32409</v>
      </c>
      <c r="AD42" s="58">
        <v>5058</v>
      </c>
      <c r="AE42" s="44">
        <v>137</v>
      </c>
      <c r="AF42" s="44">
        <v>3649</v>
      </c>
      <c r="AG42" s="44">
        <v>2753</v>
      </c>
      <c r="AH42" s="37">
        <v>9077</v>
      </c>
      <c r="AI42" s="37">
        <v>306</v>
      </c>
      <c r="AJ42" s="37">
        <v>6687</v>
      </c>
      <c r="AK42" s="37">
        <v>6483</v>
      </c>
      <c r="AL42" s="37">
        <v>87</v>
      </c>
      <c r="AM42" s="37">
        <v>0</v>
      </c>
      <c r="AN42" s="37">
        <v>0</v>
      </c>
      <c r="AO42" s="37">
        <v>0</v>
      </c>
      <c r="AP42" s="49">
        <v>418</v>
      </c>
      <c r="AQ42" s="50">
        <v>14</v>
      </c>
      <c r="AR42" s="50">
        <v>415</v>
      </c>
      <c r="AS42" s="50">
        <v>313</v>
      </c>
      <c r="AT42" s="78">
        <f t="shared" si="0"/>
        <v>216507.15334000002</v>
      </c>
      <c r="AU42" s="78">
        <f t="shared" si="1"/>
        <v>6795</v>
      </c>
      <c r="AV42" s="78">
        <f t="shared" si="2"/>
        <v>178216.0721300002</v>
      </c>
      <c r="AW42" s="78">
        <f t="shared" si="3"/>
        <v>152687.69411000016</v>
      </c>
    </row>
    <row r="43" spans="1:49" s="3" customFormat="1" ht="15">
      <c r="A43" s="102" t="s">
        <v>55</v>
      </c>
      <c r="B43" s="98">
        <v>3424</v>
      </c>
      <c r="C43" s="98">
        <v>112</v>
      </c>
      <c r="D43" s="98">
        <v>2414</v>
      </c>
      <c r="E43" s="98">
        <v>1866</v>
      </c>
      <c r="F43" s="98">
        <v>20994</v>
      </c>
      <c r="G43" s="98">
        <v>1079</v>
      </c>
      <c r="H43" s="98">
        <v>17417</v>
      </c>
      <c r="I43" s="98">
        <v>13478</v>
      </c>
      <c r="J43" s="98">
        <v>18381</v>
      </c>
      <c r="K43" s="98">
        <v>782</v>
      </c>
      <c r="L43" s="98">
        <v>13129</v>
      </c>
      <c r="M43" s="98">
        <v>10303</v>
      </c>
      <c r="N43" s="98">
        <v>8512</v>
      </c>
      <c r="O43" s="98">
        <v>358</v>
      </c>
      <c r="P43" s="98">
        <v>8980</v>
      </c>
      <c r="Q43" s="98">
        <v>6272</v>
      </c>
      <c r="R43" s="98">
        <v>28240.78620000001</v>
      </c>
      <c r="S43" s="98">
        <v>1635</v>
      </c>
      <c r="T43" s="98">
        <v>25766.412299999996</v>
      </c>
      <c r="U43" s="98">
        <v>19654.869009999995</v>
      </c>
      <c r="V43" s="105">
        <f>V44+V45</f>
        <v>205</v>
      </c>
      <c r="W43" s="98">
        <f>W44+W45</f>
        <v>8</v>
      </c>
      <c r="X43" s="98">
        <f>X44+X45</f>
        <v>347</v>
      </c>
      <c r="Y43" s="98">
        <f>Y44+Y45</f>
        <v>316</v>
      </c>
      <c r="Z43" s="98">
        <v>0</v>
      </c>
      <c r="AA43" s="98">
        <v>1434</v>
      </c>
      <c r="AB43" s="98">
        <v>21114</v>
      </c>
      <c r="AC43" s="98">
        <v>16826</v>
      </c>
      <c r="AD43" s="100">
        <f>AD44+AD45</f>
        <v>9446</v>
      </c>
      <c r="AE43" s="100">
        <f>AE44+AE45</f>
        <v>1203</v>
      </c>
      <c r="AF43" s="100">
        <f>AF44+AF45</f>
        <v>13598</v>
      </c>
      <c r="AG43" s="100">
        <f>AG44+AG45</f>
        <v>10380</v>
      </c>
      <c r="AH43" s="98">
        <v>8066</v>
      </c>
      <c r="AI43" s="98">
        <v>482</v>
      </c>
      <c r="AJ43" s="98">
        <v>7024</v>
      </c>
      <c r="AK43" s="98">
        <v>6124</v>
      </c>
      <c r="AL43" s="98">
        <v>74</v>
      </c>
      <c r="AM43" s="98">
        <v>0</v>
      </c>
      <c r="AN43" s="98">
        <v>0</v>
      </c>
      <c r="AO43" s="98">
        <v>0</v>
      </c>
      <c r="AP43" s="98">
        <v>992</v>
      </c>
      <c r="AQ43" s="98">
        <v>39</v>
      </c>
      <c r="AR43" s="98">
        <v>756</v>
      </c>
      <c r="AS43" s="98">
        <v>568</v>
      </c>
      <c r="AT43" s="91">
        <f t="shared" si="0"/>
        <v>98334.7862</v>
      </c>
      <c r="AU43" s="91">
        <f t="shared" si="1"/>
        <v>7132</v>
      </c>
      <c r="AV43" s="91">
        <f t="shared" si="2"/>
        <v>110545.4123</v>
      </c>
      <c r="AW43" s="91">
        <f t="shared" si="3"/>
        <v>85787.86901</v>
      </c>
    </row>
    <row r="44" spans="1:49" ht="15">
      <c r="A44" s="36" t="s">
        <v>56</v>
      </c>
      <c r="B44" s="37">
        <v>1301</v>
      </c>
      <c r="C44" s="37">
        <v>44</v>
      </c>
      <c r="D44" s="37">
        <v>685</v>
      </c>
      <c r="E44" s="37">
        <v>507</v>
      </c>
      <c r="F44" s="37">
        <v>8075</v>
      </c>
      <c r="G44" s="37">
        <v>447</v>
      </c>
      <c r="H44" s="37">
        <v>6541</v>
      </c>
      <c r="I44" s="37">
        <v>4788</v>
      </c>
      <c r="J44" s="37">
        <v>7910</v>
      </c>
      <c r="K44" s="37">
        <v>440</v>
      </c>
      <c r="L44" s="37">
        <v>5611</v>
      </c>
      <c r="M44" s="37">
        <v>4403</v>
      </c>
      <c r="N44" s="37">
        <v>1563</v>
      </c>
      <c r="O44" s="37">
        <v>68</v>
      </c>
      <c r="P44" s="37">
        <v>1312</v>
      </c>
      <c r="Q44" s="37">
        <v>931</v>
      </c>
      <c r="R44" s="37">
        <v>13212.563740000003</v>
      </c>
      <c r="S44" s="37">
        <v>1051</v>
      </c>
      <c r="T44" s="37">
        <v>13889.093639999997</v>
      </c>
      <c r="U44" s="37">
        <v>10229.62322</v>
      </c>
      <c r="V44" s="37"/>
      <c r="W44" s="37">
        <v>0</v>
      </c>
      <c r="X44" s="37">
        <v>0</v>
      </c>
      <c r="Y44" s="37">
        <v>0</v>
      </c>
      <c r="Z44" s="53"/>
      <c r="AA44" s="53">
        <v>695</v>
      </c>
      <c r="AB44" s="38">
        <v>9461</v>
      </c>
      <c r="AC44" s="38">
        <v>7341</v>
      </c>
      <c r="AD44" s="58">
        <v>3400</v>
      </c>
      <c r="AE44" s="44">
        <v>676</v>
      </c>
      <c r="AF44" s="44">
        <v>6187</v>
      </c>
      <c r="AG44" s="44">
        <v>4641</v>
      </c>
      <c r="AH44" s="37">
        <v>1933</v>
      </c>
      <c r="AI44" s="37">
        <v>143</v>
      </c>
      <c r="AJ44" s="37">
        <v>1503</v>
      </c>
      <c r="AK44" s="37">
        <v>1244</v>
      </c>
      <c r="AL44" s="37">
        <v>30</v>
      </c>
      <c r="AM44" s="37">
        <v>0</v>
      </c>
      <c r="AN44" s="37">
        <v>0</v>
      </c>
      <c r="AO44" s="37">
        <v>0</v>
      </c>
      <c r="AP44" s="49">
        <v>111</v>
      </c>
      <c r="AQ44" s="50">
        <v>5</v>
      </c>
      <c r="AR44" s="50">
        <v>71</v>
      </c>
      <c r="AS44" s="50">
        <v>56</v>
      </c>
      <c r="AT44" s="78">
        <f t="shared" si="0"/>
        <v>37535.563740000005</v>
      </c>
      <c r="AU44" s="78">
        <f t="shared" si="1"/>
        <v>3569</v>
      </c>
      <c r="AV44" s="78">
        <f t="shared" si="2"/>
        <v>45260.09364</v>
      </c>
      <c r="AW44" s="78">
        <f t="shared" si="3"/>
        <v>34140.62322</v>
      </c>
    </row>
    <row r="45" spans="1:49" ht="15">
      <c r="A45" s="36" t="s">
        <v>57</v>
      </c>
      <c r="B45" s="37">
        <v>2123</v>
      </c>
      <c r="C45" s="37">
        <v>68</v>
      </c>
      <c r="D45" s="37">
        <v>1729</v>
      </c>
      <c r="E45" s="37">
        <v>1359</v>
      </c>
      <c r="F45" s="37">
        <v>12919</v>
      </c>
      <c r="G45" s="37">
        <v>632</v>
      </c>
      <c r="H45" s="37">
        <v>10876</v>
      </c>
      <c r="I45" s="37">
        <v>8690</v>
      </c>
      <c r="J45" s="37">
        <v>10471</v>
      </c>
      <c r="K45" s="37">
        <v>342</v>
      </c>
      <c r="L45" s="37">
        <v>7518</v>
      </c>
      <c r="M45" s="37">
        <v>5900</v>
      </c>
      <c r="N45" s="37">
        <v>6949</v>
      </c>
      <c r="O45" s="37">
        <v>290</v>
      </c>
      <c r="P45" s="37">
        <v>7668</v>
      </c>
      <c r="Q45" s="37">
        <v>5341</v>
      </c>
      <c r="R45" s="37">
        <v>15028.222460000006</v>
      </c>
      <c r="S45" s="37">
        <v>584</v>
      </c>
      <c r="T45" s="37">
        <v>11877.318659999999</v>
      </c>
      <c r="U45" s="37">
        <v>9425.245789999997</v>
      </c>
      <c r="V45" s="37">
        <v>205</v>
      </c>
      <c r="W45" s="37">
        <v>8</v>
      </c>
      <c r="X45" s="37">
        <v>347</v>
      </c>
      <c r="Y45" s="37">
        <v>316</v>
      </c>
      <c r="Z45" s="53"/>
      <c r="AA45" s="53">
        <v>739</v>
      </c>
      <c r="AB45" s="38">
        <v>11653</v>
      </c>
      <c r="AC45" s="38">
        <v>9486</v>
      </c>
      <c r="AD45" s="58">
        <v>6046</v>
      </c>
      <c r="AE45" s="44">
        <v>527</v>
      </c>
      <c r="AF45" s="44">
        <v>7411</v>
      </c>
      <c r="AG45" s="44">
        <v>5739</v>
      </c>
      <c r="AH45" s="37">
        <v>6133</v>
      </c>
      <c r="AI45" s="37">
        <v>339</v>
      </c>
      <c r="AJ45" s="37">
        <v>5521</v>
      </c>
      <c r="AK45" s="37">
        <v>4880</v>
      </c>
      <c r="AL45" s="37">
        <v>44</v>
      </c>
      <c r="AM45" s="37">
        <v>0</v>
      </c>
      <c r="AN45" s="37">
        <v>0</v>
      </c>
      <c r="AO45" s="37">
        <v>0</v>
      </c>
      <c r="AP45" s="49">
        <v>881</v>
      </c>
      <c r="AQ45" s="50">
        <v>34</v>
      </c>
      <c r="AR45" s="50">
        <v>685</v>
      </c>
      <c r="AS45" s="50">
        <v>512</v>
      </c>
      <c r="AT45" s="78">
        <f t="shared" si="0"/>
        <v>60799.222460000005</v>
      </c>
      <c r="AU45" s="78">
        <f t="shared" si="1"/>
        <v>3563</v>
      </c>
      <c r="AV45" s="78">
        <f t="shared" si="2"/>
        <v>65285.31866</v>
      </c>
      <c r="AW45" s="78">
        <f t="shared" si="3"/>
        <v>51648.24579</v>
      </c>
    </row>
    <row r="46" spans="1:49" s="3" customFormat="1" ht="15">
      <c r="A46" s="102" t="s">
        <v>58</v>
      </c>
      <c r="B46" s="103">
        <v>1521</v>
      </c>
      <c r="C46" s="103">
        <v>37</v>
      </c>
      <c r="D46" s="103">
        <v>864</v>
      </c>
      <c r="E46" s="103">
        <v>723</v>
      </c>
      <c r="F46" s="103">
        <v>3498</v>
      </c>
      <c r="G46" s="103">
        <v>185</v>
      </c>
      <c r="H46" s="103">
        <v>3903</v>
      </c>
      <c r="I46" s="103">
        <v>3317</v>
      </c>
      <c r="J46" s="103">
        <v>0</v>
      </c>
      <c r="K46" s="103">
        <v>0</v>
      </c>
      <c r="L46" s="103">
        <v>0</v>
      </c>
      <c r="M46" s="103">
        <v>0</v>
      </c>
      <c r="N46" s="103">
        <v>589</v>
      </c>
      <c r="O46" s="103">
        <v>25</v>
      </c>
      <c r="P46" s="103">
        <v>617</v>
      </c>
      <c r="Q46" s="103">
        <v>467</v>
      </c>
      <c r="R46" s="103">
        <v>11200.659390000003</v>
      </c>
      <c r="S46" s="103">
        <v>435</v>
      </c>
      <c r="T46" s="103">
        <v>8828.98504</v>
      </c>
      <c r="U46" s="103">
        <v>7421.571840000016</v>
      </c>
      <c r="V46" s="103">
        <v>0</v>
      </c>
      <c r="W46" s="103">
        <v>0</v>
      </c>
      <c r="X46" s="103">
        <v>0</v>
      </c>
      <c r="Y46" s="103">
        <v>0</v>
      </c>
      <c r="Z46" s="98"/>
      <c r="AA46" s="98">
        <v>379</v>
      </c>
      <c r="AB46" s="98">
        <v>9330</v>
      </c>
      <c r="AC46" s="98">
        <v>7936</v>
      </c>
      <c r="AD46" s="94"/>
      <c r="AE46" s="96"/>
      <c r="AF46" s="96"/>
      <c r="AG46" s="96"/>
      <c r="AH46" s="103">
        <v>1435</v>
      </c>
      <c r="AI46" s="103">
        <v>39</v>
      </c>
      <c r="AJ46" s="103">
        <v>649</v>
      </c>
      <c r="AK46" s="103">
        <v>642</v>
      </c>
      <c r="AL46" s="103">
        <v>0</v>
      </c>
      <c r="AM46" s="103">
        <v>0</v>
      </c>
      <c r="AN46" s="103">
        <v>0</v>
      </c>
      <c r="AO46" s="103">
        <v>0</v>
      </c>
      <c r="AP46" s="101">
        <v>0</v>
      </c>
      <c r="AQ46" s="104">
        <v>0</v>
      </c>
      <c r="AR46" s="104">
        <v>0</v>
      </c>
      <c r="AS46" s="104">
        <v>0</v>
      </c>
      <c r="AT46" s="91">
        <f t="shared" si="0"/>
        <v>18243.65939</v>
      </c>
      <c r="AU46" s="91">
        <f t="shared" si="1"/>
        <v>1100</v>
      </c>
      <c r="AV46" s="91">
        <f t="shared" si="2"/>
        <v>24191.98504</v>
      </c>
      <c r="AW46" s="91">
        <f t="shared" si="3"/>
        <v>20506.571840000015</v>
      </c>
    </row>
    <row r="47" spans="1:49" s="2" customFormat="1" ht="15">
      <c r="A47" s="86" t="s">
        <v>32</v>
      </c>
      <c r="B47" s="98">
        <v>2773</v>
      </c>
      <c r="C47" s="98">
        <v>3</v>
      </c>
      <c r="D47" s="98">
        <v>94</v>
      </c>
      <c r="E47" s="98">
        <v>56</v>
      </c>
      <c r="F47" s="98">
        <v>1825</v>
      </c>
      <c r="G47" s="98">
        <v>0</v>
      </c>
      <c r="H47" s="98">
        <v>0</v>
      </c>
      <c r="I47" s="98">
        <v>0</v>
      </c>
      <c r="J47" s="98"/>
      <c r="K47" s="98">
        <v>0</v>
      </c>
      <c r="L47" s="98">
        <v>0</v>
      </c>
      <c r="M47" s="98">
        <v>0</v>
      </c>
      <c r="N47" s="98">
        <v>93</v>
      </c>
      <c r="O47" s="98">
        <v>2</v>
      </c>
      <c r="P47" s="98">
        <v>63</v>
      </c>
      <c r="Q47" s="98">
        <v>41</v>
      </c>
      <c r="R47" s="98">
        <v>9342.71251</v>
      </c>
      <c r="S47" s="98">
        <v>31</v>
      </c>
      <c r="T47" s="98">
        <v>2480.901170000001</v>
      </c>
      <c r="U47" s="98">
        <v>2480.901170000001</v>
      </c>
      <c r="V47" s="98"/>
      <c r="W47" s="98">
        <v>0</v>
      </c>
      <c r="X47" s="98">
        <v>0</v>
      </c>
      <c r="Y47" s="98">
        <v>0</v>
      </c>
      <c r="Z47" s="98">
        <v>60</v>
      </c>
      <c r="AA47" s="98">
        <v>2</v>
      </c>
      <c r="AB47" s="98">
        <v>106</v>
      </c>
      <c r="AC47" s="98">
        <v>65</v>
      </c>
      <c r="AD47" s="99">
        <f>SUM(AD48:AD50)</f>
        <v>1157</v>
      </c>
      <c r="AE47" s="92"/>
      <c r="AF47" s="92"/>
      <c r="AG47" s="92"/>
      <c r="AH47" s="98">
        <v>2788</v>
      </c>
      <c r="AI47" s="98">
        <v>35</v>
      </c>
      <c r="AJ47" s="98">
        <v>1018</v>
      </c>
      <c r="AK47" s="98">
        <v>872</v>
      </c>
      <c r="AL47" s="98">
        <v>0</v>
      </c>
      <c r="AM47" s="98">
        <v>0</v>
      </c>
      <c r="AN47" s="98">
        <v>0</v>
      </c>
      <c r="AO47" s="98">
        <v>0</v>
      </c>
      <c r="AP47" s="98">
        <v>0</v>
      </c>
      <c r="AQ47" s="98">
        <v>0</v>
      </c>
      <c r="AR47" s="98">
        <v>0</v>
      </c>
      <c r="AS47" s="98">
        <v>0</v>
      </c>
      <c r="AT47" s="91">
        <f t="shared" si="0"/>
        <v>18038.712509999998</v>
      </c>
      <c r="AU47" s="91">
        <f t="shared" si="1"/>
        <v>73</v>
      </c>
      <c r="AV47" s="91">
        <f t="shared" si="2"/>
        <v>3761.901170000001</v>
      </c>
      <c r="AW47" s="91">
        <f t="shared" si="3"/>
        <v>3514.901170000001</v>
      </c>
    </row>
    <row r="48" spans="1:49" ht="15">
      <c r="A48" s="36" t="s">
        <v>33</v>
      </c>
      <c r="B48" s="37">
        <v>2530</v>
      </c>
      <c r="C48" s="37">
        <v>0</v>
      </c>
      <c r="D48" s="37">
        <v>0</v>
      </c>
      <c r="E48" s="37">
        <v>0</v>
      </c>
      <c r="F48" s="37">
        <v>0</v>
      </c>
      <c r="G48" s="37">
        <v>0</v>
      </c>
      <c r="H48" s="37">
        <v>0</v>
      </c>
      <c r="I48" s="37">
        <v>0</v>
      </c>
      <c r="J48" s="37"/>
      <c r="K48" s="37"/>
      <c r="L48" s="37"/>
      <c r="M48" s="37"/>
      <c r="N48" s="37">
        <v>93</v>
      </c>
      <c r="O48" s="37">
        <v>2</v>
      </c>
      <c r="P48" s="37">
        <v>63</v>
      </c>
      <c r="Q48" s="37">
        <v>41</v>
      </c>
      <c r="R48" s="37">
        <v>3.64028</v>
      </c>
      <c r="S48" s="37">
        <v>0</v>
      </c>
      <c r="T48" s="37">
        <v>0</v>
      </c>
      <c r="U48" s="37">
        <v>0</v>
      </c>
      <c r="V48" s="37"/>
      <c r="W48" s="37">
        <v>0</v>
      </c>
      <c r="X48" s="37">
        <v>0</v>
      </c>
      <c r="Y48" s="37">
        <v>0</v>
      </c>
      <c r="Z48" s="53">
        <v>37</v>
      </c>
      <c r="AA48" s="53">
        <v>1</v>
      </c>
      <c r="AB48" s="53">
        <v>58</v>
      </c>
      <c r="AC48" s="53">
        <v>41</v>
      </c>
      <c r="AD48" s="43">
        <v>0</v>
      </c>
      <c r="AE48" s="44"/>
      <c r="AF48" s="44"/>
      <c r="AG48" s="44"/>
      <c r="AH48" s="37">
        <v>125</v>
      </c>
      <c r="AI48" s="37">
        <v>0</v>
      </c>
      <c r="AJ48" s="37">
        <v>0</v>
      </c>
      <c r="AK48" s="37">
        <v>0</v>
      </c>
      <c r="AL48" s="37">
        <v>0</v>
      </c>
      <c r="AM48" s="37">
        <v>0</v>
      </c>
      <c r="AN48" s="37">
        <v>0</v>
      </c>
      <c r="AO48" s="37">
        <v>0</v>
      </c>
      <c r="AP48" s="49">
        <v>0</v>
      </c>
      <c r="AQ48" s="49">
        <v>0</v>
      </c>
      <c r="AR48" s="49">
        <v>0</v>
      </c>
      <c r="AS48" s="49">
        <v>0</v>
      </c>
      <c r="AT48" s="78">
        <f t="shared" si="0"/>
        <v>2788.64028</v>
      </c>
      <c r="AU48" s="78">
        <f t="shared" si="1"/>
        <v>3</v>
      </c>
      <c r="AV48" s="78">
        <f t="shared" si="2"/>
        <v>121</v>
      </c>
      <c r="AW48" s="78">
        <f t="shared" si="3"/>
        <v>82</v>
      </c>
    </row>
    <row r="49" spans="1:49" ht="15">
      <c r="A49" s="36" t="s">
        <v>34</v>
      </c>
      <c r="B49" s="37">
        <v>0</v>
      </c>
      <c r="C49" s="37">
        <v>0</v>
      </c>
      <c r="D49" s="37">
        <v>0</v>
      </c>
      <c r="E49" s="37">
        <v>0</v>
      </c>
      <c r="F49" s="37">
        <v>0</v>
      </c>
      <c r="G49" s="37">
        <v>0</v>
      </c>
      <c r="H49" s="37">
        <v>0</v>
      </c>
      <c r="I49" s="37">
        <v>0</v>
      </c>
      <c r="J49" s="37"/>
      <c r="K49" s="37"/>
      <c r="L49" s="37"/>
      <c r="M49" s="37"/>
      <c r="N49" s="37"/>
      <c r="O49" s="37"/>
      <c r="P49" s="37"/>
      <c r="Q49" s="37"/>
      <c r="R49" s="37">
        <v>0</v>
      </c>
      <c r="S49" s="37">
        <v>0</v>
      </c>
      <c r="T49" s="37">
        <v>0</v>
      </c>
      <c r="U49" s="37">
        <v>0</v>
      </c>
      <c r="V49" s="37"/>
      <c r="W49" s="37">
        <v>0</v>
      </c>
      <c r="X49" s="37">
        <v>0</v>
      </c>
      <c r="Y49" s="37">
        <v>0</v>
      </c>
      <c r="Z49" s="53"/>
      <c r="AA49" s="53"/>
      <c r="AB49" s="53"/>
      <c r="AC49" s="53"/>
      <c r="AD49" s="43">
        <v>1157</v>
      </c>
      <c r="AE49" s="44"/>
      <c r="AF49" s="44"/>
      <c r="AG49" s="60"/>
      <c r="AH49" s="37">
        <v>970</v>
      </c>
      <c r="AI49" s="37">
        <v>3</v>
      </c>
      <c r="AJ49" s="37">
        <v>553</v>
      </c>
      <c r="AK49" s="37">
        <v>501</v>
      </c>
      <c r="AL49" s="37">
        <v>0</v>
      </c>
      <c r="AM49" s="37">
        <v>0</v>
      </c>
      <c r="AN49" s="37">
        <v>0</v>
      </c>
      <c r="AO49" s="37">
        <v>0</v>
      </c>
      <c r="AP49" s="49">
        <v>0</v>
      </c>
      <c r="AQ49" s="49">
        <v>0</v>
      </c>
      <c r="AR49" s="49">
        <v>0</v>
      </c>
      <c r="AS49" s="49">
        <v>0</v>
      </c>
      <c r="AT49" s="78">
        <f t="shared" si="0"/>
        <v>2127</v>
      </c>
      <c r="AU49" s="78">
        <f t="shared" si="1"/>
        <v>3</v>
      </c>
      <c r="AV49" s="78">
        <f t="shared" si="2"/>
        <v>553</v>
      </c>
      <c r="AW49" s="78">
        <f t="shared" si="3"/>
        <v>501</v>
      </c>
    </row>
    <row r="50" spans="1:49" ht="15">
      <c r="A50" s="36" t="s">
        <v>35</v>
      </c>
      <c r="B50" s="37">
        <v>243</v>
      </c>
      <c r="C50" s="37">
        <v>3</v>
      </c>
      <c r="D50" s="37">
        <v>94</v>
      </c>
      <c r="E50" s="37">
        <v>56</v>
      </c>
      <c r="F50" s="37">
        <v>1825</v>
      </c>
      <c r="G50" s="37">
        <v>0</v>
      </c>
      <c r="H50" s="37">
        <v>0</v>
      </c>
      <c r="I50" s="37">
        <v>0</v>
      </c>
      <c r="J50" s="37"/>
      <c r="K50" s="37"/>
      <c r="L50" s="37"/>
      <c r="M50" s="37"/>
      <c r="N50" s="37"/>
      <c r="O50" s="37"/>
      <c r="P50" s="37"/>
      <c r="Q50" s="37"/>
      <c r="R50" s="37">
        <v>9339.07223</v>
      </c>
      <c r="S50" s="37">
        <v>31</v>
      </c>
      <c r="T50" s="37">
        <v>2480.901170000001</v>
      </c>
      <c r="U50" s="37">
        <v>2480.901170000001</v>
      </c>
      <c r="V50" s="37"/>
      <c r="W50" s="37">
        <v>0</v>
      </c>
      <c r="X50" s="37">
        <v>0</v>
      </c>
      <c r="Y50" s="37">
        <v>0</v>
      </c>
      <c r="Z50" s="53">
        <v>23</v>
      </c>
      <c r="AA50" s="53">
        <v>1</v>
      </c>
      <c r="AB50" s="53">
        <v>48</v>
      </c>
      <c r="AC50" s="53">
        <v>24</v>
      </c>
      <c r="AD50" s="43">
        <v>0</v>
      </c>
      <c r="AE50" s="44"/>
      <c r="AF50" s="44"/>
      <c r="AG50" s="44"/>
      <c r="AH50" s="37">
        <v>1693</v>
      </c>
      <c r="AI50" s="37">
        <v>32</v>
      </c>
      <c r="AJ50" s="37">
        <v>466</v>
      </c>
      <c r="AK50" s="37">
        <v>370</v>
      </c>
      <c r="AL50" s="37">
        <v>0</v>
      </c>
      <c r="AM50" s="37">
        <v>0</v>
      </c>
      <c r="AN50" s="37">
        <v>0</v>
      </c>
      <c r="AO50" s="37">
        <v>0</v>
      </c>
      <c r="AP50" s="49">
        <v>0</v>
      </c>
      <c r="AQ50" s="49">
        <v>0</v>
      </c>
      <c r="AR50" s="49">
        <v>0</v>
      </c>
      <c r="AS50" s="49">
        <v>0</v>
      </c>
      <c r="AT50" s="78">
        <f t="shared" si="0"/>
        <v>13123.07223</v>
      </c>
      <c r="AU50" s="78">
        <f t="shared" si="1"/>
        <v>67</v>
      </c>
      <c r="AV50" s="78">
        <f t="shared" si="2"/>
        <v>3088.901170000001</v>
      </c>
      <c r="AW50" s="78">
        <f t="shared" si="3"/>
        <v>2930.901170000001</v>
      </c>
    </row>
    <row r="51" spans="1:49" s="2" customFormat="1" ht="15">
      <c r="A51" s="86" t="s">
        <v>36</v>
      </c>
      <c r="B51" s="97">
        <v>5</v>
      </c>
      <c r="C51" s="97">
        <v>1</v>
      </c>
      <c r="D51" s="97">
        <v>11</v>
      </c>
      <c r="E51" s="97">
        <v>7</v>
      </c>
      <c r="F51" s="97">
        <v>58</v>
      </c>
      <c r="G51" s="97">
        <v>0</v>
      </c>
      <c r="H51" s="97">
        <v>0</v>
      </c>
      <c r="I51" s="97">
        <v>0</v>
      </c>
      <c r="J51" s="97">
        <v>21504</v>
      </c>
      <c r="K51" s="97">
        <v>372</v>
      </c>
      <c r="L51" s="97">
        <v>8645</v>
      </c>
      <c r="M51" s="97">
        <v>6802</v>
      </c>
      <c r="N51" s="97">
        <v>40</v>
      </c>
      <c r="O51" s="97">
        <v>0</v>
      </c>
      <c r="P51" s="97">
        <v>0</v>
      </c>
      <c r="Q51" s="97">
        <v>0</v>
      </c>
      <c r="R51" s="97">
        <v>4010.324720000001</v>
      </c>
      <c r="S51" s="97">
        <v>85</v>
      </c>
      <c r="T51" s="97">
        <v>2355.452410000001</v>
      </c>
      <c r="U51" s="97">
        <v>1738.72427</v>
      </c>
      <c r="V51" s="97">
        <v>2739</v>
      </c>
      <c r="W51" s="97">
        <v>45</v>
      </c>
      <c r="X51" s="97">
        <v>1880</v>
      </c>
      <c r="Y51" s="97">
        <v>1485</v>
      </c>
      <c r="Z51" s="98">
        <v>105</v>
      </c>
      <c r="AA51" s="98">
        <v>1</v>
      </c>
      <c r="AB51" s="87">
        <v>43</v>
      </c>
      <c r="AC51" s="87">
        <v>37</v>
      </c>
      <c r="AD51" s="99">
        <v>2638</v>
      </c>
      <c r="AE51" s="92">
        <v>2091</v>
      </c>
      <c r="AF51" s="100">
        <v>2531</v>
      </c>
      <c r="AG51" s="100">
        <v>2331</v>
      </c>
      <c r="AH51" s="97">
        <v>5005</v>
      </c>
      <c r="AI51" s="97">
        <v>12</v>
      </c>
      <c r="AJ51" s="97">
        <v>612</v>
      </c>
      <c r="AK51" s="97">
        <v>514</v>
      </c>
      <c r="AL51" s="97">
        <v>36682</v>
      </c>
      <c r="AM51" s="97">
        <v>117301</v>
      </c>
      <c r="AN51" s="97">
        <v>51736</v>
      </c>
      <c r="AO51" s="97">
        <v>51701</v>
      </c>
      <c r="AP51" s="101">
        <v>66</v>
      </c>
      <c r="AQ51" s="101">
        <v>0</v>
      </c>
      <c r="AR51" s="101">
        <v>0</v>
      </c>
      <c r="AS51" s="101">
        <v>0</v>
      </c>
      <c r="AT51" s="91">
        <f t="shared" si="0"/>
        <v>72852.32472</v>
      </c>
      <c r="AU51" s="91">
        <f t="shared" si="1"/>
        <v>119908</v>
      </c>
      <c r="AV51" s="91">
        <f t="shared" si="2"/>
        <v>67813.45241</v>
      </c>
      <c r="AW51" s="91">
        <f t="shared" si="3"/>
        <v>64615.72427</v>
      </c>
    </row>
    <row r="52" spans="1:49" s="4" customFormat="1" ht="15">
      <c r="A52" s="86" t="s">
        <v>7</v>
      </c>
      <c r="B52" s="95">
        <v>82488</v>
      </c>
      <c r="C52" s="95">
        <v>1061</v>
      </c>
      <c r="D52" s="95">
        <v>56428</v>
      </c>
      <c r="E52" s="95">
        <v>46035</v>
      </c>
      <c r="F52" s="95">
        <v>139106</v>
      </c>
      <c r="G52" s="95">
        <v>3660</v>
      </c>
      <c r="H52" s="95">
        <v>114214</v>
      </c>
      <c r="I52" s="95">
        <v>90276</v>
      </c>
      <c r="J52" s="95">
        <v>350838</v>
      </c>
      <c r="K52" s="95">
        <v>7358</v>
      </c>
      <c r="L52" s="95">
        <v>263082</v>
      </c>
      <c r="M52" s="95">
        <v>214112</v>
      </c>
      <c r="N52" s="95">
        <v>36068</v>
      </c>
      <c r="O52" s="95">
        <v>1216</v>
      </c>
      <c r="P52" s="95">
        <v>37837</v>
      </c>
      <c r="Q52" s="95">
        <v>26430</v>
      </c>
      <c r="R52" s="95">
        <v>309674.98785999994</v>
      </c>
      <c r="S52" s="95">
        <v>6404</v>
      </c>
      <c r="T52" s="95">
        <v>200514.82875000034</v>
      </c>
      <c r="U52" s="95">
        <v>166549.14528000014</v>
      </c>
      <c r="V52" s="95">
        <v>137782</v>
      </c>
      <c r="W52" s="95">
        <v>2069</v>
      </c>
      <c r="X52" s="95">
        <v>111589</v>
      </c>
      <c r="Y52" s="95">
        <v>96364</v>
      </c>
      <c r="Z52" s="95">
        <v>263769</v>
      </c>
      <c r="AA52" s="95">
        <v>4232</v>
      </c>
      <c r="AB52" s="95">
        <v>153233</v>
      </c>
      <c r="AC52" s="95">
        <v>126532</v>
      </c>
      <c r="AD52" s="96">
        <f>AD21+AD30+AD31+AD39+AD51+AD47</f>
        <v>33740</v>
      </c>
      <c r="AE52" s="96">
        <f>AE21+AE30+AE31+AE39+AE51+AE47</f>
        <v>3862</v>
      </c>
      <c r="AF52" s="96">
        <f>AF21+AF30+AF31+AF39+AF51+AF47</f>
        <v>31943</v>
      </c>
      <c r="AG52" s="96">
        <f>AG21+AG30+AG31+AG39+AG51+AG47</f>
        <v>23702</v>
      </c>
      <c r="AH52" s="95">
        <v>76837</v>
      </c>
      <c r="AI52" s="95">
        <v>1510</v>
      </c>
      <c r="AJ52" s="95">
        <v>49311</v>
      </c>
      <c r="AK52" s="95">
        <v>44364</v>
      </c>
      <c r="AL52" s="95">
        <v>38159</v>
      </c>
      <c r="AM52" s="95">
        <v>117397</v>
      </c>
      <c r="AN52" s="95">
        <v>51787</v>
      </c>
      <c r="AO52" s="95">
        <v>51745</v>
      </c>
      <c r="AP52" s="95">
        <v>6478</v>
      </c>
      <c r="AQ52" s="95">
        <v>194</v>
      </c>
      <c r="AR52" s="95">
        <v>5978</v>
      </c>
      <c r="AS52" s="95">
        <v>4485</v>
      </c>
      <c r="AT52" s="91">
        <f t="shared" si="0"/>
        <v>1474939.98786</v>
      </c>
      <c r="AU52" s="91">
        <f t="shared" si="1"/>
        <v>148963</v>
      </c>
      <c r="AV52" s="91">
        <f t="shared" si="2"/>
        <v>1075916.8287500003</v>
      </c>
      <c r="AW52" s="91">
        <f t="shared" si="3"/>
        <v>890594.1452800002</v>
      </c>
    </row>
    <row r="53" spans="1:49" s="3" customFormat="1" ht="15">
      <c r="A53" s="29" t="s">
        <v>37</v>
      </c>
      <c r="B53" s="47"/>
      <c r="C53" s="47"/>
      <c r="D53" s="47"/>
      <c r="E53" s="47"/>
      <c r="F53" s="47"/>
      <c r="G53" s="47"/>
      <c r="H53" s="47"/>
      <c r="I53" s="47"/>
      <c r="J53" s="47"/>
      <c r="K53" s="47"/>
      <c r="L53" s="47"/>
      <c r="M53" s="47"/>
      <c r="N53" s="47"/>
      <c r="O53" s="47"/>
      <c r="P53" s="47"/>
      <c r="Q53" s="47"/>
      <c r="R53" s="47"/>
      <c r="S53" s="47"/>
      <c r="T53" s="47"/>
      <c r="U53" s="47"/>
      <c r="V53" s="47"/>
      <c r="W53" s="47"/>
      <c r="X53" s="47"/>
      <c r="Y53" s="47"/>
      <c r="Z53" s="46"/>
      <c r="AA53" s="46"/>
      <c r="AB53" s="46"/>
      <c r="AC53" s="46"/>
      <c r="AD53" s="82"/>
      <c r="AE53" s="47"/>
      <c r="AF53" s="47"/>
      <c r="AG53" s="47"/>
      <c r="AH53" s="47"/>
      <c r="AI53" s="47"/>
      <c r="AJ53" s="47"/>
      <c r="AK53" s="47"/>
      <c r="AL53" s="47"/>
      <c r="AM53" s="47"/>
      <c r="AN53" s="47"/>
      <c r="AO53" s="47"/>
      <c r="AP53" s="34"/>
      <c r="AQ53" s="35"/>
      <c r="AR53" s="35"/>
      <c r="AS53" s="35"/>
      <c r="AT53" s="35"/>
      <c r="AU53" s="35"/>
      <c r="AV53" s="35"/>
      <c r="AW53" s="35"/>
    </row>
    <row r="54" spans="1:49" s="2" customFormat="1" ht="15">
      <c r="A54" s="36" t="s">
        <v>59</v>
      </c>
      <c r="B54" s="51">
        <v>78738.3510000003</v>
      </c>
      <c r="C54" s="51">
        <v>985</v>
      </c>
      <c r="D54" s="51">
        <v>54774</v>
      </c>
      <c r="E54" s="51">
        <v>44828</v>
      </c>
      <c r="F54" s="51">
        <v>116345</v>
      </c>
      <c r="G54" s="51">
        <v>2683</v>
      </c>
      <c r="H54" s="51">
        <v>94628</v>
      </c>
      <c r="I54" s="51">
        <v>75770</v>
      </c>
      <c r="J54" s="51">
        <v>311719</v>
      </c>
      <c r="K54" s="51">
        <v>5955</v>
      </c>
      <c r="L54" s="51">
        <v>234932</v>
      </c>
      <c r="M54" s="51">
        <v>193523</v>
      </c>
      <c r="N54" s="51">
        <v>33466</v>
      </c>
      <c r="O54" s="51">
        <v>1128</v>
      </c>
      <c r="P54" s="51">
        <v>35844</v>
      </c>
      <c r="Q54" s="51">
        <v>25020</v>
      </c>
      <c r="R54" s="51">
        <v>275472.3073100002</v>
      </c>
      <c r="S54" s="51">
        <v>4741</v>
      </c>
      <c r="T54" s="51">
        <v>170971.35237000033</v>
      </c>
      <c r="U54" s="51">
        <v>144748.73914000028</v>
      </c>
      <c r="V54" s="51">
        <f>V55+V56+V57</f>
        <v>137782</v>
      </c>
      <c r="W54" s="61">
        <f>W55+W56+W57</f>
        <v>2069</v>
      </c>
      <c r="X54" s="61">
        <f>X55+X56+X57</f>
        <v>111589</v>
      </c>
      <c r="Y54" s="61">
        <f>Y55+Y56+Y57</f>
        <v>96364</v>
      </c>
      <c r="Z54" s="62">
        <v>229734</v>
      </c>
      <c r="AA54" s="38">
        <v>3129</v>
      </c>
      <c r="AB54" s="38">
        <v>132315</v>
      </c>
      <c r="AC54" s="38">
        <v>110732</v>
      </c>
      <c r="AD54" s="63">
        <f>AD55+AD56+AD57</f>
        <v>24863</v>
      </c>
      <c r="AE54" s="63">
        <v>1255</v>
      </c>
      <c r="AF54" s="52">
        <f>AF55+AF56+AF57</f>
        <v>22961</v>
      </c>
      <c r="AG54" s="52">
        <f>AG55+AG56+AG57</f>
        <v>16698</v>
      </c>
      <c r="AH54" s="51">
        <v>73435</v>
      </c>
      <c r="AI54" s="51">
        <v>1332</v>
      </c>
      <c r="AJ54" s="51">
        <v>47000</v>
      </c>
      <c r="AK54" s="51">
        <v>42361</v>
      </c>
      <c r="AL54" s="51">
        <v>1335</v>
      </c>
      <c r="AM54" s="51">
        <v>0</v>
      </c>
      <c r="AN54" s="51">
        <v>0</v>
      </c>
      <c r="AO54" s="51">
        <v>0</v>
      </c>
      <c r="AP54" s="50">
        <v>6327</v>
      </c>
      <c r="AQ54" s="50">
        <v>186</v>
      </c>
      <c r="AR54" s="50">
        <v>5841</v>
      </c>
      <c r="AS54" s="50">
        <v>4384</v>
      </c>
      <c r="AT54" s="78">
        <f t="shared" si="0"/>
        <v>1289216.6583100003</v>
      </c>
      <c r="AU54" s="78">
        <f t="shared" si="1"/>
        <v>23463</v>
      </c>
      <c r="AV54" s="78">
        <f t="shared" si="2"/>
        <v>910855.3523700003</v>
      </c>
      <c r="AW54" s="78">
        <f t="shared" si="3"/>
        <v>754428.7391400003</v>
      </c>
    </row>
    <row r="55" spans="1:49" ht="15">
      <c r="A55" s="36" t="s">
        <v>60</v>
      </c>
      <c r="B55" s="37">
        <v>463.57784999999996</v>
      </c>
      <c r="C55" s="37">
        <v>5</v>
      </c>
      <c r="D55" s="37">
        <v>256</v>
      </c>
      <c r="E55" s="37">
        <v>183</v>
      </c>
      <c r="F55" s="37">
        <v>19210</v>
      </c>
      <c r="G55" s="37">
        <v>209</v>
      </c>
      <c r="H55" s="37">
        <v>13527</v>
      </c>
      <c r="I55" s="37">
        <v>10655</v>
      </c>
      <c r="J55" s="37">
        <v>66407</v>
      </c>
      <c r="K55" s="37">
        <v>655</v>
      </c>
      <c r="L55" s="37">
        <v>49968</v>
      </c>
      <c r="M55" s="37">
        <v>42090</v>
      </c>
      <c r="N55" s="37">
        <v>1065</v>
      </c>
      <c r="O55" s="37">
        <v>11</v>
      </c>
      <c r="P55" s="37">
        <v>739</v>
      </c>
      <c r="Q55" s="37">
        <v>513</v>
      </c>
      <c r="R55" s="37">
        <v>15830.265729999996</v>
      </c>
      <c r="S55" s="37">
        <v>173</v>
      </c>
      <c r="T55" s="37">
        <v>13183.529200000008</v>
      </c>
      <c r="U55" s="37">
        <v>10485.52178000001</v>
      </c>
      <c r="V55" s="37">
        <v>27556</v>
      </c>
      <c r="W55" s="37">
        <v>63</v>
      </c>
      <c r="X55" s="37">
        <v>7341</v>
      </c>
      <c r="Y55" s="37">
        <v>5783</v>
      </c>
      <c r="Z55" s="62">
        <v>4363</v>
      </c>
      <c r="AA55" s="62">
        <v>31</v>
      </c>
      <c r="AB55" s="62">
        <v>1828</v>
      </c>
      <c r="AC55" s="62">
        <v>1364</v>
      </c>
      <c r="AD55" s="58">
        <v>1813</v>
      </c>
      <c r="AE55" s="44">
        <v>37</v>
      </c>
      <c r="AF55" s="44">
        <v>1279</v>
      </c>
      <c r="AG55" s="44">
        <v>771</v>
      </c>
      <c r="AH55" s="37">
        <v>9304</v>
      </c>
      <c r="AI55" s="37">
        <v>132</v>
      </c>
      <c r="AJ55" s="37">
        <v>5630</v>
      </c>
      <c r="AK55" s="37">
        <v>5371</v>
      </c>
      <c r="AL55" s="37">
        <v>0</v>
      </c>
      <c r="AM55" s="37">
        <v>0</v>
      </c>
      <c r="AN55" s="37">
        <v>0</v>
      </c>
      <c r="AO55" s="37">
        <v>0</v>
      </c>
      <c r="AP55" s="49">
        <v>1485</v>
      </c>
      <c r="AQ55" s="50">
        <v>45</v>
      </c>
      <c r="AR55" s="50">
        <v>1717</v>
      </c>
      <c r="AS55" s="50">
        <v>1331</v>
      </c>
      <c r="AT55" s="78">
        <f t="shared" si="0"/>
        <v>147496.84358</v>
      </c>
      <c r="AU55" s="78">
        <f t="shared" si="1"/>
        <v>1361</v>
      </c>
      <c r="AV55" s="78">
        <f t="shared" si="2"/>
        <v>95468.5292</v>
      </c>
      <c r="AW55" s="78">
        <f t="shared" si="3"/>
        <v>78546.52178000001</v>
      </c>
    </row>
    <row r="56" spans="1:49" ht="15">
      <c r="A56" s="36" t="s">
        <v>61</v>
      </c>
      <c r="B56" s="37">
        <v>18527.622750000002</v>
      </c>
      <c r="C56" s="37">
        <v>135</v>
      </c>
      <c r="D56" s="37">
        <v>10699</v>
      </c>
      <c r="E56" s="37">
        <v>8048</v>
      </c>
      <c r="F56" s="37">
        <v>24160</v>
      </c>
      <c r="G56" s="37">
        <v>447</v>
      </c>
      <c r="H56" s="37">
        <v>17466</v>
      </c>
      <c r="I56" s="37">
        <v>13718</v>
      </c>
      <c r="J56" s="37">
        <v>39222</v>
      </c>
      <c r="K56" s="37">
        <v>681</v>
      </c>
      <c r="L56" s="37">
        <v>28904</v>
      </c>
      <c r="M56" s="37">
        <v>22813</v>
      </c>
      <c r="N56" s="37">
        <v>2280</v>
      </c>
      <c r="O56" s="37">
        <v>70</v>
      </c>
      <c r="P56" s="37">
        <v>1424</v>
      </c>
      <c r="Q56" s="37">
        <v>1028</v>
      </c>
      <c r="R56" s="37">
        <v>67032.87032999998</v>
      </c>
      <c r="S56" s="37">
        <v>1401</v>
      </c>
      <c r="T56" s="37">
        <v>44660.117350000066</v>
      </c>
      <c r="U56" s="37">
        <v>38328.44110999986</v>
      </c>
      <c r="V56" s="37">
        <v>5511</v>
      </c>
      <c r="W56" s="37">
        <v>41</v>
      </c>
      <c r="X56" s="37">
        <v>3505</v>
      </c>
      <c r="Y56" s="37">
        <v>1927</v>
      </c>
      <c r="Z56" s="62">
        <v>34414</v>
      </c>
      <c r="AA56" s="62">
        <v>595</v>
      </c>
      <c r="AB56" s="62">
        <v>20503</v>
      </c>
      <c r="AC56" s="62">
        <v>16829</v>
      </c>
      <c r="AD56" s="58">
        <v>2509</v>
      </c>
      <c r="AE56" s="44">
        <v>147</v>
      </c>
      <c r="AF56" s="44">
        <v>5547</v>
      </c>
      <c r="AG56" s="44">
        <v>3051</v>
      </c>
      <c r="AH56" s="37">
        <v>10047</v>
      </c>
      <c r="AI56" s="37">
        <v>136</v>
      </c>
      <c r="AJ56" s="37">
        <v>9769</v>
      </c>
      <c r="AK56" s="37">
        <v>7089</v>
      </c>
      <c r="AL56" s="37">
        <v>0</v>
      </c>
      <c r="AM56" s="37">
        <v>0</v>
      </c>
      <c r="AN56" s="37">
        <v>0</v>
      </c>
      <c r="AO56" s="37">
        <v>0</v>
      </c>
      <c r="AP56" s="49">
        <v>711</v>
      </c>
      <c r="AQ56" s="50">
        <v>16</v>
      </c>
      <c r="AR56" s="50">
        <v>418</v>
      </c>
      <c r="AS56" s="50">
        <v>307</v>
      </c>
      <c r="AT56" s="78">
        <f t="shared" si="0"/>
        <v>204414.49308</v>
      </c>
      <c r="AU56" s="78">
        <f t="shared" si="1"/>
        <v>3669</v>
      </c>
      <c r="AV56" s="78">
        <f t="shared" si="2"/>
        <v>142895.11735000007</v>
      </c>
      <c r="AW56" s="78">
        <f t="shared" si="3"/>
        <v>113138.44110999987</v>
      </c>
    </row>
    <row r="57" spans="1:49" ht="15">
      <c r="A57" s="36" t="s">
        <v>62</v>
      </c>
      <c r="B57" s="37">
        <v>59747.1504000003</v>
      </c>
      <c r="C57" s="37">
        <v>845</v>
      </c>
      <c r="D57" s="37">
        <v>43819</v>
      </c>
      <c r="E57" s="37">
        <v>36597</v>
      </c>
      <c r="F57" s="37">
        <v>72975</v>
      </c>
      <c r="G57" s="37">
        <v>2027</v>
      </c>
      <c r="H57" s="37">
        <v>63635</v>
      </c>
      <c r="I57" s="37">
        <v>51397</v>
      </c>
      <c r="J57" s="37">
        <v>206091</v>
      </c>
      <c r="K57" s="37">
        <v>4619</v>
      </c>
      <c r="L57" s="37">
        <v>156060</v>
      </c>
      <c r="M57" s="37">
        <v>128621</v>
      </c>
      <c r="N57" s="37">
        <v>30121</v>
      </c>
      <c r="O57" s="37">
        <v>1047</v>
      </c>
      <c r="P57" s="37">
        <v>33681</v>
      </c>
      <c r="Q57" s="37">
        <v>23479</v>
      </c>
      <c r="R57" s="37">
        <v>192609.1712500002</v>
      </c>
      <c r="S57" s="37">
        <v>3167</v>
      </c>
      <c r="T57" s="37">
        <v>113127.70582000025</v>
      </c>
      <c r="U57" s="37">
        <v>95934.77625000042</v>
      </c>
      <c r="V57" s="37">
        <v>104715</v>
      </c>
      <c r="W57" s="37">
        <v>1965</v>
      </c>
      <c r="X57" s="37">
        <v>100743</v>
      </c>
      <c r="Y57" s="37">
        <v>88654</v>
      </c>
      <c r="Z57" s="62">
        <v>190956</v>
      </c>
      <c r="AA57" s="62">
        <v>2503</v>
      </c>
      <c r="AB57" s="62">
        <v>109984</v>
      </c>
      <c r="AC57" s="62">
        <v>92539</v>
      </c>
      <c r="AD57" s="58">
        <v>20541</v>
      </c>
      <c r="AE57" s="44">
        <v>1071</v>
      </c>
      <c r="AF57" s="44">
        <v>16135</v>
      </c>
      <c r="AG57" s="44">
        <v>12876</v>
      </c>
      <c r="AH57" s="37">
        <v>54084</v>
      </c>
      <c r="AI57" s="37">
        <v>1064</v>
      </c>
      <c r="AJ57" s="37">
        <v>31601</v>
      </c>
      <c r="AK57" s="37">
        <v>29902</v>
      </c>
      <c r="AL57" s="37">
        <v>1335</v>
      </c>
      <c r="AM57" s="37">
        <v>0</v>
      </c>
      <c r="AN57" s="37">
        <v>0</v>
      </c>
      <c r="AO57" s="37">
        <v>0</v>
      </c>
      <c r="AP57" s="49">
        <v>4131</v>
      </c>
      <c r="AQ57" s="50">
        <v>125</v>
      </c>
      <c r="AR57" s="50">
        <v>3706</v>
      </c>
      <c r="AS57" s="50">
        <v>2746</v>
      </c>
      <c r="AT57" s="78">
        <f t="shared" si="0"/>
        <v>937305.3216500005</v>
      </c>
      <c r="AU57" s="78">
        <f t="shared" si="1"/>
        <v>18433</v>
      </c>
      <c r="AV57" s="78">
        <f t="shared" si="2"/>
        <v>672491.7058200003</v>
      </c>
      <c r="AW57" s="78">
        <f t="shared" si="3"/>
        <v>562745.7762500003</v>
      </c>
    </row>
    <row r="58" spans="1:49" ht="15">
      <c r="A58" s="36" t="s">
        <v>39</v>
      </c>
      <c r="B58" s="37">
        <v>194</v>
      </c>
      <c r="C58" s="37">
        <v>0</v>
      </c>
      <c r="D58" s="37">
        <v>0</v>
      </c>
      <c r="E58" s="37">
        <v>0</v>
      </c>
      <c r="F58" s="37">
        <v>1625</v>
      </c>
      <c r="G58" s="37">
        <v>25</v>
      </c>
      <c r="H58" s="37">
        <v>682</v>
      </c>
      <c r="I58" s="37">
        <v>600</v>
      </c>
      <c r="J58" s="37">
        <v>0</v>
      </c>
      <c r="K58" s="37">
        <v>0</v>
      </c>
      <c r="L58" s="37">
        <v>0</v>
      </c>
      <c r="M58" s="37">
        <v>0</v>
      </c>
      <c r="N58" s="37">
        <v>3</v>
      </c>
      <c r="O58" s="37"/>
      <c r="P58" s="37"/>
      <c r="Q58" s="37"/>
      <c r="R58" s="37">
        <v>6249.8180600000005</v>
      </c>
      <c r="S58" s="37">
        <v>98</v>
      </c>
      <c r="T58" s="37">
        <v>2951.4051300000037</v>
      </c>
      <c r="U58" s="37">
        <v>2552.0844000000025</v>
      </c>
      <c r="V58" s="37"/>
      <c r="W58" s="37"/>
      <c r="X58" s="37"/>
      <c r="Y58" s="37"/>
      <c r="Z58" s="62">
        <v>3304</v>
      </c>
      <c r="AA58" s="62">
        <v>5</v>
      </c>
      <c r="AB58" s="62">
        <v>197</v>
      </c>
      <c r="AC58" s="62">
        <v>164</v>
      </c>
      <c r="AD58" s="58"/>
      <c r="AE58" s="44">
        <v>0</v>
      </c>
      <c r="AF58" s="44">
        <v>0</v>
      </c>
      <c r="AG58" s="44">
        <v>0</v>
      </c>
      <c r="AH58" s="37">
        <v>302</v>
      </c>
      <c r="AI58" s="37"/>
      <c r="AJ58" s="37"/>
      <c r="AK58" s="37"/>
      <c r="AL58" s="37">
        <v>0</v>
      </c>
      <c r="AM58" s="37">
        <v>0</v>
      </c>
      <c r="AN58" s="37">
        <v>0</v>
      </c>
      <c r="AO58" s="37">
        <v>0</v>
      </c>
      <c r="AP58" s="49">
        <v>12</v>
      </c>
      <c r="AQ58" s="50">
        <v>1</v>
      </c>
      <c r="AR58" s="50">
        <v>24</v>
      </c>
      <c r="AS58" s="50">
        <v>14</v>
      </c>
      <c r="AT58" s="78">
        <f t="shared" si="0"/>
        <v>11689.818060000001</v>
      </c>
      <c r="AU58" s="78">
        <f t="shared" si="1"/>
        <v>129</v>
      </c>
      <c r="AV58" s="78">
        <f t="shared" si="2"/>
        <v>3854.4051300000037</v>
      </c>
      <c r="AW58" s="78">
        <f t="shared" si="3"/>
        <v>3330.0844000000025</v>
      </c>
    </row>
    <row r="59" spans="1:49" ht="15">
      <c r="A59" s="36" t="s">
        <v>40</v>
      </c>
      <c r="B59" s="37">
        <v>3230</v>
      </c>
      <c r="C59" s="37">
        <v>69</v>
      </c>
      <c r="D59" s="37">
        <v>1535</v>
      </c>
      <c r="E59" s="37">
        <v>1100</v>
      </c>
      <c r="F59" s="37">
        <v>20954</v>
      </c>
      <c r="G59" s="37">
        <v>949</v>
      </c>
      <c r="H59" s="37">
        <v>18769</v>
      </c>
      <c r="I59" s="37">
        <v>13818</v>
      </c>
      <c r="J59" s="37">
        <v>39119</v>
      </c>
      <c r="K59" s="37">
        <v>1403</v>
      </c>
      <c r="L59" s="37">
        <v>28150</v>
      </c>
      <c r="M59" s="37">
        <v>20589</v>
      </c>
      <c r="N59" s="37">
        <v>2599</v>
      </c>
      <c r="O59" s="37">
        <v>88</v>
      </c>
      <c r="P59" s="37">
        <v>1993</v>
      </c>
      <c r="Q59" s="37">
        <v>1410</v>
      </c>
      <c r="R59" s="37">
        <v>27777.425549999996</v>
      </c>
      <c r="S59" s="37">
        <v>1561</v>
      </c>
      <c r="T59" s="37">
        <v>26492.750380000063</v>
      </c>
      <c r="U59" s="37">
        <v>19155.37207000001</v>
      </c>
      <c r="V59" s="37"/>
      <c r="W59" s="37"/>
      <c r="X59" s="37"/>
      <c r="Y59" s="37"/>
      <c r="Z59" s="62">
        <v>30084</v>
      </c>
      <c r="AA59" s="62">
        <v>1086</v>
      </c>
      <c r="AB59" s="62">
        <v>20412</v>
      </c>
      <c r="AC59" s="62">
        <v>15362</v>
      </c>
      <c r="AD59" s="58">
        <v>8877</v>
      </c>
      <c r="AE59" s="44">
        <v>2607</v>
      </c>
      <c r="AF59" s="44">
        <v>8982</v>
      </c>
      <c r="AG59" s="44">
        <v>7004</v>
      </c>
      <c r="AH59" s="37">
        <v>3099</v>
      </c>
      <c r="AI59" s="37">
        <v>178</v>
      </c>
      <c r="AJ59" s="37">
        <v>2311</v>
      </c>
      <c r="AK59" s="37">
        <v>2003</v>
      </c>
      <c r="AL59" s="37">
        <v>36811</v>
      </c>
      <c r="AM59" s="37">
        <v>117397</v>
      </c>
      <c r="AN59" s="37">
        <v>51787</v>
      </c>
      <c r="AO59" s="37">
        <v>51745</v>
      </c>
      <c r="AP59" s="49">
        <v>139</v>
      </c>
      <c r="AQ59" s="50">
        <v>7</v>
      </c>
      <c r="AR59" s="50">
        <v>113</v>
      </c>
      <c r="AS59" s="50">
        <v>87</v>
      </c>
      <c r="AT59" s="78">
        <f t="shared" si="0"/>
        <v>172689.42554999999</v>
      </c>
      <c r="AU59" s="78">
        <f t="shared" si="1"/>
        <v>125345</v>
      </c>
      <c r="AV59" s="78">
        <f t="shared" si="2"/>
        <v>160544.75038000007</v>
      </c>
      <c r="AW59" s="78">
        <f t="shared" si="3"/>
        <v>132273.37207</v>
      </c>
    </row>
    <row r="60" spans="1:49" ht="15">
      <c r="A60" s="36" t="s">
        <v>41</v>
      </c>
      <c r="B60" s="37">
        <v>326</v>
      </c>
      <c r="C60" s="37">
        <v>7</v>
      </c>
      <c r="D60" s="37">
        <v>119</v>
      </c>
      <c r="E60" s="37">
        <v>107</v>
      </c>
      <c r="F60" s="37">
        <v>182</v>
      </c>
      <c r="G60" s="37">
        <v>3</v>
      </c>
      <c r="H60" s="37">
        <v>135</v>
      </c>
      <c r="I60" s="37">
        <v>88</v>
      </c>
      <c r="J60" s="37">
        <v>0</v>
      </c>
      <c r="K60" s="37"/>
      <c r="L60" s="37"/>
      <c r="M60" s="37"/>
      <c r="N60" s="37">
        <v>0</v>
      </c>
      <c r="O60" s="37"/>
      <c r="P60" s="37"/>
      <c r="Q60" s="37"/>
      <c r="R60" s="37">
        <v>175.43694000000002</v>
      </c>
      <c r="S60" s="37">
        <v>4</v>
      </c>
      <c r="T60" s="37">
        <v>99.32087</v>
      </c>
      <c r="U60" s="37">
        <v>92.94967</v>
      </c>
      <c r="V60" s="37"/>
      <c r="W60" s="37"/>
      <c r="X60" s="37"/>
      <c r="Y60" s="37"/>
      <c r="Z60" s="62">
        <v>648</v>
      </c>
      <c r="AA60" s="38">
        <v>12</v>
      </c>
      <c r="AB60" s="38">
        <v>309</v>
      </c>
      <c r="AC60" s="38">
        <v>275</v>
      </c>
      <c r="AD60" s="58"/>
      <c r="AE60" s="44">
        <v>0</v>
      </c>
      <c r="AF60" s="44">
        <v>0</v>
      </c>
      <c r="AG60" s="44">
        <v>0</v>
      </c>
      <c r="AH60" s="37"/>
      <c r="AI60" s="37"/>
      <c r="AJ60" s="37"/>
      <c r="AK60" s="37"/>
      <c r="AL60" s="37">
        <v>13</v>
      </c>
      <c r="AM60" s="37">
        <v>0</v>
      </c>
      <c r="AN60" s="37">
        <v>0</v>
      </c>
      <c r="AO60" s="37">
        <v>0</v>
      </c>
      <c r="AP60" s="50">
        <v>0</v>
      </c>
      <c r="AQ60" s="50">
        <v>0</v>
      </c>
      <c r="AR60" s="50">
        <v>0</v>
      </c>
      <c r="AS60" s="50">
        <v>0</v>
      </c>
      <c r="AT60" s="78">
        <f t="shared" si="0"/>
        <v>1344.43694</v>
      </c>
      <c r="AU60" s="78">
        <f t="shared" si="1"/>
        <v>26</v>
      </c>
      <c r="AV60" s="78">
        <f t="shared" si="2"/>
        <v>662.32087</v>
      </c>
      <c r="AW60" s="78">
        <f t="shared" si="3"/>
        <v>562.94967</v>
      </c>
    </row>
    <row r="61" spans="1:49" s="4" customFormat="1" ht="15">
      <c r="A61" s="86" t="s">
        <v>7</v>
      </c>
      <c r="B61" s="93">
        <v>82488.3510000003</v>
      </c>
      <c r="C61" s="93">
        <v>1061</v>
      </c>
      <c r="D61" s="93">
        <v>56428</v>
      </c>
      <c r="E61" s="93">
        <v>46035</v>
      </c>
      <c r="F61" s="93">
        <v>139106</v>
      </c>
      <c r="G61" s="93">
        <v>3660</v>
      </c>
      <c r="H61" s="93">
        <v>114214</v>
      </c>
      <c r="I61" s="93">
        <v>90276</v>
      </c>
      <c r="J61" s="93">
        <v>350838</v>
      </c>
      <c r="K61" s="93">
        <v>7358</v>
      </c>
      <c r="L61" s="93">
        <v>263082</v>
      </c>
      <c r="M61" s="93">
        <v>214112</v>
      </c>
      <c r="N61" s="93">
        <v>36068</v>
      </c>
      <c r="O61" s="93">
        <v>1216</v>
      </c>
      <c r="P61" s="93">
        <v>37837</v>
      </c>
      <c r="Q61" s="93">
        <v>26430</v>
      </c>
      <c r="R61" s="93">
        <v>309674.98786000017</v>
      </c>
      <c r="S61" s="93">
        <v>6404</v>
      </c>
      <c r="T61" s="93">
        <v>200514.8287500004</v>
      </c>
      <c r="U61" s="93">
        <v>166549.1452800003</v>
      </c>
      <c r="V61" s="93">
        <v>137782</v>
      </c>
      <c r="W61" s="93">
        <v>2069</v>
      </c>
      <c r="X61" s="93">
        <v>111589</v>
      </c>
      <c r="Y61" s="93">
        <v>96364</v>
      </c>
      <c r="Z61" s="93">
        <f aca="true" t="shared" si="5" ref="Z61:AG61">Z54+Z58+Z59+Z60</f>
        <v>263770</v>
      </c>
      <c r="AA61" s="93">
        <f t="shared" si="5"/>
        <v>4232</v>
      </c>
      <c r="AB61" s="93">
        <f t="shared" si="5"/>
        <v>153233</v>
      </c>
      <c r="AC61" s="93">
        <f t="shared" si="5"/>
        <v>126533</v>
      </c>
      <c r="AD61" s="94">
        <f t="shared" si="5"/>
        <v>33740</v>
      </c>
      <c r="AE61" s="94">
        <f t="shared" si="5"/>
        <v>3862</v>
      </c>
      <c r="AF61" s="94">
        <f t="shared" si="5"/>
        <v>31943</v>
      </c>
      <c r="AG61" s="94">
        <f t="shared" si="5"/>
        <v>23702</v>
      </c>
      <c r="AH61" s="93">
        <v>76837</v>
      </c>
      <c r="AI61" s="93">
        <v>1510</v>
      </c>
      <c r="AJ61" s="93">
        <v>49311</v>
      </c>
      <c r="AK61" s="93">
        <v>44364</v>
      </c>
      <c r="AL61" s="93">
        <v>38159</v>
      </c>
      <c r="AM61" s="93">
        <v>117397</v>
      </c>
      <c r="AN61" s="93">
        <v>51787</v>
      </c>
      <c r="AO61" s="93">
        <v>51745</v>
      </c>
      <c r="AP61" s="93">
        <v>6478</v>
      </c>
      <c r="AQ61" s="93">
        <v>194</v>
      </c>
      <c r="AR61" s="93">
        <v>5978</v>
      </c>
      <c r="AS61" s="93">
        <v>4485</v>
      </c>
      <c r="AT61" s="91">
        <f t="shared" si="0"/>
        <v>1474941.3388600005</v>
      </c>
      <c r="AU61" s="91">
        <f t="shared" si="1"/>
        <v>148963</v>
      </c>
      <c r="AV61" s="91">
        <f t="shared" si="2"/>
        <v>1075916.8287500003</v>
      </c>
      <c r="AW61" s="91">
        <f t="shared" si="3"/>
        <v>890595.1452800003</v>
      </c>
    </row>
    <row r="62" spans="1:49" s="2" customFormat="1" ht="15">
      <c r="A62" s="29" t="s">
        <v>63</v>
      </c>
      <c r="B62" s="47"/>
      <c r="C62" s="47"/>
      <c r="D62" s="47"/>
      <c r="E62" s="47"/>
      <c r="F62" s="47"/>
      <c r="G62" s="47"/>
      <c r="H62" s="47"/>
      <c r="I62" s="47"/>
      <c r="J62" s="47"/>
      <c r="K62" s="47"/>
      <c r="L62" s="47"/>
      <c r="M62" s="47"/>
      <c r="N62" s="47"/>
      <c r="O62" s="47"/>
      <c r="P62" s="47"/>
      <c r="Q62" s="47"/>
      <c r="R62" s="47"/>
      <c r="S62" s="47"/>
      <c r="T62" s="47"/>
      <c r="U62" s="47"/>
      <c r="V62" s="47"/>
      <c r="W62" s="47"/>
      <c r="X62" s="47"/>
      <c r="Y62" s="47"/>
      <c r="Z62" s="46"/>
      <c r="AA62" s="46"/>
      <c r="AB62" s="46"/>
      <c r="AC62" s="46"/>
      <c r="AD62" s="81"/>
      <c r="AE62" s="47"/>
      <c r="AF62" s="47"/>
      <c r="AG62" s="47"/>
      <c r="AH62" s="47"/>
      <c r="AI62" s="47"/>
      <c r="AJ62" s="47"/>
      <c r="AK62" s="47"/>
      <c r="AL62" s="47"/>
      <c r="AM62" s="47"/>
      <c r="AN62" s="47"/>
      <c r="AO62" s="47"/>
      <c r="AP62" s="34"/>
      <c r="AQ62" s="35"/>
      <c r="AR62" s="35"/>
      <c r="AS62" s="35"/>
      <c r="AT62" s="35"/>
      <c r="AU62" s="35"/>
      <c r="AV62" s="35"/>
      <c r="AW62" s="35"/>
    </row>
    <row r="63" spans="1:49" s="3" customFormat="1" ht="15">
      <c r="A63" s="64" t="s">
        <v>64</v>
      </c>
      <c r="B63" s="57">
        <v>920.7372999999998</v>
      </c>
      <c r="C63" s="57">
        <v>37</v>
      </c>
      <c r="D63" s="57">
        <v>1528</v>
      </c>
      <c r="E63" s="57">
        <v>1136</v>
      </c>
      <c r="F63" s="57">
        <v>27121</v>
      </c>
      <c r="G63" s="57">
        <v>409</v>
      </c>
      <c r="H63" s="57">
        <v>6882</v>
      </c>
      <c r="I63" s="57">
        <v>5418</v>
      </c>
      <c r="J63" s="57">
        <v>206362</v>
      </c>
      <c r="K63" s="57">
        <v>164</v>
      </c>
      <c r="L63" s="57">
        <v>3912</v>
      </c>
      <c r="M63" s="57">
        <v>3121</v>
      </c>
      <c r="N63" s="57">
        <v>7843</v>
      </c>
      <c r="O63" s="57">
        <v>365</v>
      </c>
      <c r="P63" s="57">
        <v>8498</v>
      </c>
      <c r="Q63" s="57">
        <v>5786</v>
      </c>
      <c r="R63" s="83">
        <v>7974.797659999996</v>
      </c>
      <c r="S63" s="42">
        <v>638</v>
      </c>
      <c r="T63" s="42">
        <v>12990.824840000021</v>
      </c>
      <c r="U63" s="42">
        <v>11422.702140000018</v>
      </c>
      <c r="V63" s="57">
        <v>4216</v>
      </c>
      <c r="W63" s="57">
        <v>82</v>
      </c>
      <c r="X63" s="57">
        <v>4464</v>
      </c>
      <c r="Y63" s="57">
        <v>3854</v>
      </c>
      <c r="Z63" s="53">
        <v>6204</v>
      </c>
      <c r="AA63" s="53">
        <v>408</v>
      </c>
      <c r="AB63" s="53">
        <v>8183</v>
      </c>
      <c r="AC63" s="53">
        <v>7699</v>
      </c>
      <c r="AD63" s="58">
        <v>1913</v>
      </c>
      <c r="AE63" s="44">
        <v>1006</v>
      </c>
      <c r="AF63" s="44">
        <v>3164</v>
      </c>
      <c r="AG63" s="44">
        <v>2258</v>
      </c>
      <c r="AH63" s="57">
        <v>3194</v>
      </c>
      <c r="AI63" s="57">
        <v>194</v>
      </c>
      <c r="AJ63" s="57">
        <v>4238</v>
      </c>
      <c r="AK63" s="57">
        <v>3867</v>
      </c>
      <c r="AL63" s="57">
        <v>34712</v>
      </c>
      <c r="AM63" s="57">
        <v>114540</v>
      </c>
      <c r="AN63" s="57">
        <v>48278</v>
      </c>
      <c r="AO63" s="57">
        <v>48238</v>
      </c>
      <c r="AP63" s="49">
        <v>130</v>
      </c>
      <c r="AQ63" s="50">
        <v>11</v>
      </c>
      <c r="AR63" s="50">
        <v>207</v>
      </c>
      <c r="AS63" s="50">
        <v>142</v>
      </c>
      <c r="AT63" s="78">
        <f t="shared" si="0"/>
        <v>300590.53495999996</v>
      </c>
      <c r="AU63" s="78">
        <f t="shared" si="1"/>
        <v>117854</v>
      </c>
      <c r="AV63" s="78">
        <f t="shared" si="2"/>
        <v>102344.82484000002</v>
      </c>
      <c r="AW63" s="78">
        <f t="shared" si="3"/>
        <v>92941.70214000001</v>
      </c>
    </row>
    <row r="64" spans="1:49" s="2" customFormat="1" ht="15">
      <c r="A64" s="65" t="s">
        <v>65</v>
      </c>
      <c r="B64" s="51">
        <v>77646.72054999985</v>
      </c>
      <c r="C64" s="51">
        <v>1020</v>
      </c>
      <c r="D64" s="51">
        <v>53280</v>
      </c>
      <c r="E64" s="51">
        <v>43627</v>
      </c>
      <c r="F64" s="51">
        <v>105739</v>
      </c>
      <c r="G64" s="51">
        <v>2161</v>
      </c>
      <c r="H64" s="51">
        <v>69105</v>
      </c>
      <c r="I64" s="51">
        <v>54233</v>
      </c>
      <c r="J64" s="51">
        <v>141064</v>
      </c>
      <c r="K64" s="51">
        <v>3401</v>
      </c>
      <c r="L64" s="51">
        <v>80236</v>
      </c>
      <c r="M64" s="51">
        <v>65275</v>
      </c>
      <c r="N64" s="51">
        <v>27540</v>
      </c>
      <c r="O64" s="51">
        <v>757</v>
      </c>
      <c r="P64" s="51">
        <v>25698</v>
      </c>
      <c r="Q64" s="51">
        <v>17996</v>
      </c>
      <c r="R64" s="83">
        <v>175785.8780500001</v>
      </c>
      <c r="S64" s="42">
        <v>4057</v>
      </c>
      <c r="T64" s="42">
        <v>122351.29887000026</v>
      </c>
      <c r="U64" s="42">
        <v>101221.07888000052</v>
      </c>
      <c r="V64" s="51">
        <v>128442</v>
      </c>
      <c r="W64" s="51">
        <v>1863</v>
      </c>
      <c r="X64" s="51">
        <v>100430</v>
      </c>
      <c r="Y64" s="51">
        <v>86729</v>
      </c>
      <c r="Z64" s="38">
        <v>103830</v>
      </c>
      <c r="AA64" s="38">
        <v>2167</v>
      </c>
      <c r="AB64" s="38">
        <v>89457</v>
      </c>
      <c r="AC64" s="38">
        <v>74949</v>
      </c>
      <c r="AD64" s="43">
        <v>15138</v>
      </c>
      <c r="AE64" s="45">
        <v>2241</v>
      </c>
      <c r="AF64" s="45">
        <v>18169</v>
      </c>
      <c r="AG64" s="45">
        <v>11630</v>
      </c>
      <c r="AH64" s="51">
        <v>63666</v>
      </c>
      <c r="AI64" s="51">
        <v>1221</v>
      </c>
      <c r="AJ64" s="51">
        <v>42437</v>
      </c>
      <c r="AK64" s="51">
        <v>37950</v>
      </c>
      <c r="AL64" s="51">
        <v>3447</v>
      </c>
      <c r="AM64" s="51">
        <v>2857</v>
      </c>
      <c r="AN64" s="51">
        <v>3509</v>
      </c>
      <c r="AO64" s="51">
        <v>3508</v>
      </c>
      <c r="AP64" s="49">
        <v>5473</v>
      </c>
      <c r="AQ64" s="50">
        <v>162</v>
      </c>
      <c r="AR64" s="50">
        <v>5068</v>
      </c>
      <c r="AS64" s="50">
        <v>3756</v>
      </c>
      <c r="AT64" s="78">
        <f t="shared" si="0"/>
        <v>847771.5985999999</v>
      </c>
      <c r="AU64" s="78">
        <f t="shared" si="1"/>
        <v>21907</v>
      </c>
      <c r="AV64" s="78">
        <f t="shared" si="2"/>
        <v>609740.2988700003</v>
      </c>
      <c r="AW64" s="78">
        <f t="shared" si="3"/>
        <v>500874.0788800005</v>
      </c>
    </row>
    <row r="65" spans="1:49" ht="15">
      <c r="A65" s="65" t="s">
        <v>66</v>
      </c>
      <c r="B65" s="37">
        <v>1390.0172</v>
      </c>
      <c r="C65" s="37">
        <v>4</v>
      </c>
      <c r="D65" s="37">
        <v>1620</v>
      </c>
      <c r="E65" s="37">
        <v>1272</v>
      </c>
      <c r="F65" s="37">
        <v>6246</v>
      </c>
      <c r="G65" s="37">
        <v>1090</v>
      </c>
      <c r="H65" s="37">
        <v>38227</v>
      </c>
      <c r="I65" s="37">
        <v>30625</v>
      </c>
      <c r="J65" s="37">
        <v>3412</v>
      </c>
      <c r="K65" s="37">
        <v>3793</v>
      </c>
      <c r="L65" s="37">
        <v>178933</v>
      </c>
      <c r="M65" s="37">
        <v>145717</v>
      </c>
      <c r="N65" s="37">
        <v>685</v>
      </c>
      <c r="O65" s="37">
        <v>94</v>
      </c>
      <c r="P65" s="37">
        <v>3641</v>
      </c>
      <c r="Q65" s="37">
        <v>2648</v>
      </c>
      <c r="R65" s="83">
        <v>123146.52020000004</v>
      </c>
      <c r="S65" s="42">
        <v>1709</v>
      </c>
      <c r="T65" s="42">
        <v>65172.705039999935</v>
      </c>
      <c r="U65" s="42">
        <v>53905.36425999993</v>
      </c>
      <c r="V65" s="37">
        <v>5124</v>
      </c>
      <c r="W65" s="37">
        <v>124</v>
      </c>
      <c r="X65" s="37">
        <v>6695</v>
      </c>
      <c r="Y65" s="37">
        <v>5781</v>
      </c>
      <c r="Z65" s="53">
        <v>90443</v>
      </c>
      <c r="AA65" s="38">
        <v>1657</v>
      </c>
      <c r="AB65" s="38">
        <v>55593</v>
      </c>
      <c r="AC65" s="38">
        <v>43884</v>
      </c>
      <c r="AD65" s="43">
        <v>13125</v>
      </c>
      <c r="AE65" s="44">
        <v>615</v>
      </c>
      <c r="AF65" s="44">
        <v>10610</v>
      </c>
      <c r="AG65" s="44">
        <v>9814</v>
      </c>
      <c r="AH65" s="37">
        <v>9977</v>
      </c>
      <c r="AI65" s="37">
        <v>95</v>
      </c>
      <c r="AJ65" s="37">
        <v>2636</v>
      </c>
      <c r="AK65" s="37">
        <v>2548</v>
      </c>
      <c r="AL65" s="37">
        <v>0</v>
      </c>
      <c r="AM65" s="37">
        <v>0</v>
      </c>
      <c r="AN65" s="37">
        <v>0</v>
      </c>
      <c r="AO65" s="37">
        <v>0</v>
      </c>
      <c r="AP65" s="49">
        <v>875</v>
      </c>
      <c r="AQ65" s="50">
        <v>21</v>
      </c>
      <c r="AR65" s="50">
        <v>703</v>
      </c>
      <c r="AS65" s="50">
        <v>587</v>
      </c>
      <c r="AT65" s="78">
        <f t="shared" si="0"/>
        <v>254423.53740000003</v>
      </c>
      <c r="AU65" s="78">
        <f t="shared" si="1"/>
        <v>9202</v>
      </c>
      <c r="AV65" s="78">
        <f t="shared" si="2"/>
        <v>363830.7050399999</v>
      </c>
      <c r="AW65" s="78">
        <f t="shared" si="3"/>
        <v>296781.36425999994</v>
      </c>
    </row>
    <row r="66" spans="1:49" ht="15">
      <c r="A66" s="65" t="s">
        <v>67</v>
      </c>
      <c r="B66" s="37">
        <v>2530.39037</v>
      </c>
      <c r="C66" s="37">
        <v>0</v>
      </c>
      <c r="D66" s="37">
        <v>0</v>
      </c>
      <c r="E66" s="37">
        <v>0</v>
      </c>
      <c r="F66" s="37">
        <v>0</v>
      </c>
      <c r="G66" s="37">
        <v>0</v>
      </c>
      <c r="H66" s="37">
        <v>0</v>
      </c>
      <c r="I66" s="37">
        <v>0</v>
      </c>
      <c r="J66" s="37">
        <v>0</v>
      </c>
      <c r="K66" s="37">
        <v>0</v>
      </c>
      <c r="L66" s="37">
        <v>0</v>
      </c>
      <c r="M66" s="37">
        <v>0</v>
      </c>
      <c r="N66" s="37"/>
      <c r="O66" s="37"/>
      <c r="P66" s="37"/>
      <c r="Q66" s="37"/>
      <c r="R66" s="83">
        <v>2767.7919500000003</v>
      </c>
      <c r="S66" s="42">
        <v>0</v>
      </c>
      <c r="T66" s="42">
        <v>0</v>
      </c>
      <c r="U66" s="42">
        <v>0</v>
      </c>
      <c r="V66" s="37"/>
      <c r="W66" s="37"/>
      <c r="X66" s="37"/>
      <c r="Y66" s="37"/>
      <c r="Z66" s="53">
        <v>63293</v>
      </c>
      <c r="AA66" s="38"/>
      <c r="AB66" s="38"/>
      <c r="AC66" s="38"/>
      <c r="AD66" s="43">
        <v>3564</v>
      </c>
      <c r="AE66" s="44"/>
      <c r="AF66" s="44"/>
      <c r="AG66" s="44"/>
      <c r="AH66" s="37"/>
      <c r="AI66" s="37"/>
      <c r="AJ66" s="37"/>
      <c r="AK66" s="37"/>
      <c r="AL66" s="37">
        <v>0</v>
      </c>
      <c r="AM66" s="37">
        <v>0</v>
      </c>
      <c r="AN66" s="37">
        <v>0</v>
      </c>
      <c r="AO66" s="37">
        <v>0</v>
      </c>
      <c r="AP66" s="49">
        <v>0</v>
      </c>
      <c r="AQ66" s="50">
        <v>0</v>
      </c>
      <c r="AR66" s="50">
        <v>0</v>
      </c>
      <c r="AS66" s="50">
        <v>0</v>
      </c>
      <c r="AT66" s="78">
        <f t="shared" si="0"/>
        <v>72155.18231999999</v>
      </c>
      <c r="AU66" s="78">
        <f t="shared" si="1"/>
        <v>0</v>
      </c>
      <c r="AV66" s="78">
        <f t="shared" si="2"/>
        <v>0</v>
      </c>
      <c r="AW66" s="78">
        <f t="shared" si="3"/>
        <v>0</v>
      </c>
    </row>
    <row r="67" spans="1:49" s="2" customFormat="1" ht="15">
      <c r="A67" s="86" t="s">
        <v>7</v>
      </c>
      <c r="B67" s="87">
        <v>82487.86541999984</v>
      </c>
      <c r="C67" s="87">
        <v>1061</v>
      </c>
      <c r="D67" s="87">
        <v>56428</v>
      </c>
      <c r="E67" s="87">
        <v>46035</v>
      </c>
      <c r="F67" s="87">
        <v>139106</v>
      </c>
      <c r="G67" s="87">
        <v>3660</v>
      </c>
      <c r="H67" s="87">
        <v>114214</v>
      </c>
      <c r="I67" s="87">
        <v>90276</v>
      </c>
      <c r="J67" s="87">
        <v>350838</v>
      </c>
      <c r="K67" s="87">
        <v>7358</v>
      </c>
      <c r="L67" s="87">
        <v>263082</v>
      </c>
      <c r="M67" s="87">
        <v>214112</v>
      </c>
      <c r="N67" s="87">
        <v>36068</v>
      </c>
      <c r="O67" s="87">
        <v>1216</v>
      </c>
      <c r="P67" s="87">
        <v>37837</v>
      </c>
      <c r="Q67" s="87">
        <v>26430</v>
      </c>
      <c r="R67" s="88">
        <v>309674.9878600001</v>
      </c>
      <c r="S67" s="89">
        <v>6404</v>
      </c>
      <c r="T67" s="89">
        <v>200514.82875000022</v>
      </c>
      <c r="U67" s="89">
        <v>166549.14528000046</v>
      </c>
      <c r="V67" s="87">
        <v>137782</v>
      </c>
      <c r="W67" s="87">
        <v>2069</v>
      </c>
      <c r="X67" s="87">
        <v>111589</v>
      </c>
      <c r="Y67" s="87">
        <v>96364</v>
      </c>
      <c r="Z67" s="87">
        <f aca="true" t="shared" si="6" ref="Z67:AG67">SUM(Z63:Z66)</f>
        <v>263770</v>
      </c>
      <c r="AA67" s="87">
        <f t="shared" si="6"/>
        <v>4232</v>
      </c>
      <c r="AB67" s="87">
        <f t="shared" si="6"/>
        <v>153233</v>
      </c>
      <c r="AC67" s="87">
        <f t="shared" si="6"/>
        <v>126532</v>
      </c>
      <c r="AD67" s="92">
        <f t="shared" si="6"/>
        <v>33740</v>
      </c>
      <c r="AE67" s="92">
        <f t="shared" si="6"/>
        <v>3862</v>
      </c>
      <c r="AF67" s="92">
        <f t="shared" si="6"/>
        <v>31943</v>
      </c>
      <c r="AG67" s="92">
        <f t="shared" si="6"/>
        <v>23702</v>
      </c>
      <c r="AH67" s="87">
        <v>76837</v>
      </c>
      <c r="AI67" s="87">
        <v>1510</v>
      </c>
      <c r="AJ67" s="87">
        <v>49311</v>
      </c>
      <c r="AK67" s="87">
        <v>44364</v>
      </c>
      <c r="AL67" s="87">
        <v>38159</v>
      </c>
      <c r="AM67" s="87">
        <v>117397</v>
      </c>
      <c r="AN67" s="87">
        <v>51787</v>
      </c>
      <c r="AO67" s="87">
        <v>51745</v>
      </c>
      <c r="AP67" s="87">
        <v>6478</v>
      </c>
      <c r="AQ67" s="87">
        <v>194</v>
      </c>
      <c r="AR67" s="87">
        <v>5978</v>
      </c>
      <c r="AS67" s="87">
        <v>4485</v>
      </c>
      <c r="AT67" s="91">
        <f t="shared" si="0"/>
        <v>1474940.85328</v>
      </c>
      <c r="AU67" s="91">
        <f t="shared" si="1"/>
        <v>148963</v>
      </c>
      <c r="AV67" s="91">
        <f t="shared" si="2"/>
        <v>1075916.8287500003</v>
      </c>
      <c r="AW67" s="91">
        <f t="shared" si="3"/>
        <v>890594.1452800005</v>
      </c>
    </row>
    <row r="68" spans="1:49" ht="15">
      <c r="A68" s="29" t="s">
        <v>10</v>
      </c>
      <c r="B68" s="84"/>
      <c r="C68" s="84"/>
      <c r="D68" s="84"/>
      <c r="E68" s="84"/>
      <c r="F68" s="84"/>
      <c r="G68" s="84"/>
      <c r="H68" s="84"/>
      <c r="I68" s="84"/>
      <c r="J68" s="84"/>
      <c r="K68" s="84"/>
      <c r="L68" s="84"/>
      <c r="M68" s="84"/>
      <c r="N68" s="84"/>
      <c r="O68" s="84"/>
      <c r="P68" s="84"/>
      <c r="Q68" s="84"/>
      <c r="R68" s="84"/>
      <c r="S68" s="84"/>
      <c r="T68" s="84"/>
      <c r="U68" s="84"/>
      <c r="V68" s="84"/>
      <c r="W68" s="84"/>
      <c r="X68" s="84"/>
      <c r="Y68" s="84"/>
      <c r="Z68" s="46"/>
      <c r="AA68" s="46"/>
      <c r="AB68" s="46"/>
      <c r="AC68" s="46"/>
      <c r="AD68" s="81"/>
      <c r="AE68" s="84"/>
      <c r="AF68" s="84"/>
      <c r="AG68" s="84"/>
      <c r="AH68" s="84"/>
      <c r="AI68" s="84"/>
      <c r="AJ68" s="84"/>
      <c r="AK68" s="84"/>
      <c r="AL68" s="84"/>
      <c r="AM68" s="84"/>
      <c r="AN68" s="84"/>
      <c r="AO68" s="84"/>
      <c r="AP68" s="34"/>
      <c r="AQ68" s="35"/>
      <c r="AR68" s="35"/>
      <c r="AS68" s="35"/>
      <c r="AT68" s="35"/>
      <c r="AU68" s="35"/>
      <c r="AV68" s="35"/>
      <c r="AW68" s="35"/>
    </row>
    <row r="69" spans="1:49" s="2" customFormat="1" ht="15">
      <c r="A69" s="29" t="s">
        <v>42</v>
      </c>
      <c r="B69" s="47"/>
      <c r="C69" s="47"/>
      <c r="D69" s="47"/>
      <c r="E69" s="47"/>
      <c r="F69" s="47"/>
      <c r="G69" s="47"/>
      <c r="H69" s="47"/>
      <c r="I69" s="47"/>
      <c r="J69" s="47"/>
      <c r="K69" s="47"/>
      <c r="L69" s="47"/>
      <c r="M69" s="47"/>
      <c r="N69" s="47"/>
      <c r="O69" s="47"/>
      <c r="P69" s="47"/>
      <c r="Q69" s="47"/>
      <c r="R69" s="47"/>
      <c r="S69" s="47"/>
      <c r="T69" s="47"/>
      <c r="U69" s="47"/>
      <c r="V69" s="47"/>
      <c r="W69" s="47"/>
      <c r="X69" s="47"/>
      <c r="Y69" s="47"/>
      <c r="Z69" s="46"/>
      <c r="AA69" s="46"/>
      <c r="AB69" s="46"/>
      <c r="AC69" s="46"/>
      <c r="AD69" s="81"/>
      <c r="AE69" s="47"/>
      <c r="AF69" s="47"/>
      <c r="AG69" s="47"/>
      <c r="AH69" s="47"/>
      <c r="AI69" s="47"/>
      <c r="AJ69" s="47"/>
      <c r="AK69" s="47"/>
      <c r="AL69" s="47"/>
      <c r="AM69" s="47"/>
      <c r="AN69" s="47"/>
      <c r="AO69" s="47"/>
      <c r="AP69" s="34"/>
      <c r="AQ69" s="35"/>
      <c r="AR69" s="35"/>
      <c r="AS69" s="35"/>
      <c r="AT69" s="35"/>
      <c r="AU69" s="35"/>
      <c r="AV69" s="35"/>
      <c r="AW69" s="35"/>
    </row>
    <row r="70" spans="1:49" s="3" customFormat="1" ht="15">
      <c r="A70" s="21" t="s">
        <v>43</v>
      </c>
      <c r="B70" s="57">
        <v>2196.9878200000003</v>
      </c>
      <c r="C70" s="57">
        <v>1</v>
      </c>
      <c r="D70" s="57">
        <v>1150</v>
      </c>
      <c r="E70" s="57">
        <v>1035</v>
      </c>
      <c r="F70" s="57">
        <v>3048</v>
      </c>
      <c r="G70" s="57">
        <v>0</v>
      </c>
      <c r="H70" s="57">
        <v>0</v>
      </c>
      <c r="I70" s="57">
        <v>0</v>
      </c>
      <c r="J70" s="57"/>
      <c r="K70" s="57"/>
      <c r="L70" s="57"/>
      <c r="M70" s="57"/>
      <c r="N70" s="57"/>
      <c r="O70" s="57"/>
      <c r="P70" s="57"/>
      <c r="Q70" s="57"/>
      <c r="R70" s="83">
        <v>67735.99923</v>
      </c>
      <c r="S70" s="42">
        <v>0</v>
      </c>
      <c r="T70" s="42">
        <v>0</v>
      </c>
      <c r="U70" s="42">
        <v>0</v>
      </c>
      <c r="V70" s="57"/>
      <c r="W70" s="57"/>
      <c r="X70" s="57"/>
      <c r="Y70" s="57"/>
      <c r="Z70" s="53">
        <v>28135</v>
      </c>
      <c r="AA70" s="53">
        <v>1</v>
      </c>
      <c r="AB70" s="53">
        <v>620</v>
      </c>
      <c r="AC70" s="53">
        <v>521</v>
      </c>
      <c r="AD70" s="43">
        <v>1280</v>
      </c>
      <c r="AE70" s="44">
        <v>1</v>
      </c>
      <c r="AF70" s="44">
        <v>250</v>
      </c>
      <c r="AG70" s="44">
        <v>198</v>
      </c>
      <c r="AH70" s="57"/>
      <c r="AI70" s="57"/>
      <c r="AJ70" s="57"/>
      <c r="AK70" s="57"/>
      <c r="AL70" s="57">
        <v>0</v>
      </c>
      <c r="AM70" s="57">
        <v>0</v>
      </c>
      <c r="AN70" s="57">
        <v>0</v>
      </c>
      <c r="AO70" s="57">
        <v>0</v>
      </c>
      <c r="AP70" s="49">
        <v>0</v>
      </c>
      <c r="AQ70" s="66">
        <v>0</v>
      </c>
      <c r="AR70" s="66">
        <v>0</v>
      </c>
      <c r="AS70" s="66">
        <v>0</v>
      </c>
      <c r="AT70" s="78">
        <f t="shared" si="0"/>
        <v>102395.98705</v>
      </c>
      <c r="AU70" s="78">
        <f t="shared" si="1"/>
        <v>3</v>
      </c>
      <c r="AV70" s="78">
        <f t="shared" si="2"/>
        <v>2020</v>
      </c>
      <c r="AW70" s="78">
        <f t="shared" si="3"/>
        <v>1754</v>
      </c>
    </row>
    <row r="71" spans="1:49" s="2" customFormat="1" ht="15">
      <c r="A71" s="36" t="s">
        <v>68</v>
      </c>
      <c r="B71" s="51">
        <v>772.6997700000001</v>
      </c>
      <c r="C71" s="51">
        <v>0</v>
      </c>
      <c r="D71" s="51">
        <v>0</v>
      </c>
      <c r="E71" s="51">
        <v>0</v>
      </c>
      <c r="F71" s="51"/>
      <c r="G71" s="51">
        <v>0</v>
      </c>
      <c r="H71" s="51">
        <v>0</v>
      </c>
      <c r="I71" s="51">
        <v>0</v>
      </c>
      <c r="J71" s="51"/>
      <c r="K71" s="51"/>
      <c r="L71" s="51"/>
      <c r="M71" s="51"/>
      <c r="N71" s="51"/>
      <c r="O71" s="51"/>
      <c r="P71" s="51"/>
      <c r="Q71" s="51"/>
      <c r="R71" s="83">
        <v>8081.562760000001</v>
      </c>
      <c r="S71" s="42">
        <v>1</v>
      </c>
      <c r="T71" s="42">
        <v>16.48407</v>
      </c>
      <c r="U71" s="42">
        <v>16.48407</v>
      </c>
      <c r="V71" s="51"/>
      <c r="W71" s="51"/>
      <c r="X71" s="51"/>
      <c r="Y71" s="51"/>
      <c r="Z71" s="38">
        <v>2315</v>
      </c>
      <c r="AA71" s="38"/>
      <c r="AB71" s="38"/>
      <c r="AC71" s="38"/>
      <c r="AD71" s="43">
        <v>475</v>
      </c>
      <c r="AE71" s="44">
        <v>3</v>
      </c>
      <c r="AF71" s="44">
        <v>298</v>
      </c>
      <c r="AG71" s="44">
        <v>195</v>
      </c>
      <c r="AH71" s="51"/>
      <c r="AI71" s="51"/>
      <c r="AJ71" s="51"/>
      <c r="AK71" s="51"/>
      <c r="AL71" s="51">
        <v>34</v>
      </c>
      <c r="AM71" s="51">
        <v>0</v>
      </c>
      <c r="AN71" s="51">
        <v>0</v>
      </c>
      <c r="AO71" s="51">
        <v>0</v>
      </c>
      <c r="AP71" s="49">
        <v>797</v>
      </c>
      <c r="AQ71" s="50">
        <v>2</v>
      </c>
      <c r="AR71" s="66">
        <v>460</v>
      </c>
      <c r="AS71" s="66">
        <v>318</v>
      </c>
      <c r="AT71" s="78">
        <f t="shared" si="0"/>
        <v>12475.26253</v>
      </c>
      <c r="AU71" s="78">
        <f t="shared" si="1"/>
        <v>6</v>
      </c>
      <c r="AV71" s="78">
        <f t="shared" si="2"/>
        <v>774.48407</v>
      </c>
      <c r="AW71" s="78">
        <f t="shared" si="3"/>
        <v>529.48407</v>
      </c>
    </row>
    <row r="72" spans="1:49" s="2" customFormat="1" ht="15">
      <c r="A72" s="36" t="s">
        <v>44</v>
      </c>
      <c r="B72" s="51">
        <v>0</v>
      </c>
      <c r="C72" s="51">
        <v>0</v>
      </c>
      <c r="D72" s="51">
        <v>0</v>
      </c>
      <c r="E72" s="51">
        <v>0</v>
      </c>
      <c r="F72" s="51">
        <v>2320</v>
      </c>
      <c r="G72" s="51">
        <v>0</v>
      </c>
      <c r="H72" s="51">
        <v>0</v>
      </c>
      <c r="I72" s="51">
        <v>0</v>
      </c>
      <c r="J72" s="51"/>
      <c r="K72" s="51"/>
      <c r="L72" s="51"/>
      <c r="M72" s="51"/>
      <c r="N72" s="51">
        <v>283</v>
      </c>
      <c r="O72" s="51"/>
      <c r="P72" s="51"/>
      <c r="Q72" s="51"/>
      <c r="R72" s="83">
        <v>7199.825260000001</v>
      </c>
      <c r="S72" s="42">
        <v>6</v>
      </c>
      <c r="T72" s="42">
        <v>252.82580999999996</v>
      </c>
      <c r="U72" s="42">
        <v>252.82580999999996</v>
      </c>
      <c r="V72" s="51"/>
      <c r="W72" s="51"/>
      <c r="X72" s="51"/>
      <c r="Y72" s="51"/>
      <c r="Z72" s="38">
        <v>2597</v>
      </c>
      <c r="AA72" s="38"/>
      <c r="AB72" s="38"/>
      <c r="AC72" s="38"/>
      <c r="AD72" s="43">
        <v>2793</v>
      </c>
      <c r="AE72" s="44">
        <v>7</v>
      </c>
      <c r="AF72" s="44">
        <v>2420</v>
      </c>
      <c r="AG72" s="44">
        <v>2130</v>
      </c>
      <c r="AH72" s="51"/>
      <c r="AI72" s="51"/>
      <c r="AJ72" s="51"/>
      <c r="AK72" s="51"/>
      <c r="AL72" s="51">
        <v>47</v>
      </c>
      <c r="AM72" s="51">
        <v>0</v>
      </c>
      <c r="AN72" s="51">
        <v>0</v>
      </c>
      <c r="AO72" s="51">
        <v>0</v>
      </c>
      <c r="AP72" s="49">
        <v>223</v>
      </c>
      <c r="AQ72" s="66">
        <v>0</v>
      </c>
      <c r="AR72" s="66">
        <v>0</v>
      </c>
      <c r="AS72" s="66">
        <v>0</v>
      </c>
      <c r="AT72" s="78">
        <f t="shared" si="0"/>
        <v>15462.825260000001</v>
      </c>
      <c r="AU72" s="78">
        <f t="shared" si="1"/>
        <v>13</v>
      </c>
      <c r="AV72" s="78">
        <f t="shared" si="2"/>
        <v>2672.82581</v>
      </c>
      <c r="AW72" s="78">
        <f t="shared" si="3"/>
        <v>2382.82581</v>
      </c>
    </row>
    <row r="73" spans="1:49" ht="15">
      <c r="A73" s="36" t="s">
        <v>45</v>
      </c>
      <c r="B73" s="37">
        <v>0</v>
      </c>
      <c r="C73" s="37">
        <v>0</v>
      </c>
      <c r="D73" s="37">
        <v>0</v>
      </c>
      <c r="E73" s="37">
        <v>0</v>
      </c>
      <c r="F73" s="37">
        <v>37</v>
      </c>
      <c r="G73" s="37">
        <v>0</v>
      </c>
      <c r="H73" s="37">
        <v>0</v>
      </c>
      <c r="I73" s="37">
        <v>0</v>
      </c>
      <c r="J73" s="37"/>
      <c r="K73" s="37"/>
      <c r="L73" s="37"/>
      <c r="M73" s="37"/>
      <c r="N73" s="37"/>
      <c r="O73" s="37"/>
      <c r="P73" s="37"/>
      <c r="Q73" s="37"/>
      <c r="R73" s="83">
        <v>4467.92724</v>
      </c>
      <c r="S73" s="42">
        <v>1</v>
      </c>
      <c r="T73" s="42">
        <v>15.41802</v>
      </c>
      <c r="U73" s="42">
        <v>15.41802</v>
      </c>
      <c r="V73" s="37"/>
      <c r="W73" s="37"/>
      <c r="X73" s="37"/>
      <c r="Y73" s="37"/>
      <c r="Z73" s="38">
        <v>1771</v>
      </c>
      <c r="AA73" s="38"/>
      <c r="AB73" s="38"/>
      <c r="AC73" s="38"/>
      <c r="AD73" s="43">
        <v>6445</v>
      </c>
      <c r="AE73" s="44"/>
      <c r="AF73" s="44"/>
      <c r="AG73" s="44"/>
      <c r="AH73" s="37"/>
      <c r="AI73" s="37"/>
      <c r="AJ73" s="37"/>
      <c r="AK73" s="37"/>
      <c r="AL73" s="37">
        <v>0</v>
      </c>
      <c r="AM73" s="37">
        <v>0</v>
      </c>
      <c r="AN73" s="37">
        <v>0</v>
      </c>
      <c r="AO73" s="37">
        <v>0</v>
      </c>
      <c r="AP73" s="49">
        <v>1311</v>
      </c>
      <c r="AQ73" s="66">
        <v>0</v>
      </c>
      <c r="AR73" s="66">
        <v>0</v>
      </c>
      <c r="AS73" s="66">
        <v>0</v>
      </c>
      <c r="AT73" s="78">
        <f t="shared" si="0"/>
        <v>14031.92724</v>
      </c>
      <c r="AU73" s="78">
        <f t="shared" si="1"/>
        <v>1</v>
      </c>
      <c r="AV73" s="78">
        <f t="shared" si="2"/>
        <v>15.41802</v>
      </c>
      <c r="AW73" s="78">
        <f t="shared" si="3"/>
        <v>15.41802</v>
      </c>
    </row>
    <row r="74" spans="1:49" ht="15">
      <c r="A74" s="67" t="s">
        <v>82</v>
      </c>
      <c r="B74" s="37">
        <v>0</v>
      </c>
      <c r="C74" s="37">
        <v>0</v>
      </c>
      <c r="D74" s="37">
        <v>0</v>
      </c>
      <c r="E74" s="37">
        <v>0</v>
      </c>
      <c r="F74" s="37"/>
      <c r="G74" s="37">
        <v>0</v>
      </c>
      <c r="H74" s="37">
        <v>0</v>
      </c>
      <c r="I74" s="37">
        <v>0</v>
      </c>
      <c r="J74" s="37"/>
      <c r="K74" s="37"/>
      <c r="L74" s="37"/>
      <c r="M74" s="37"/>
      <c r="N74" s="37"/>
      <c r="O74" s="37"/>
      <c r="P74" s="37"/>
      <c r="Q74" s="37"/>
      <c r="R74" s="85">
        <v>559.60799</v>
      </c>
      <c r="S74" s="42">
        <v>0</v>
      </c>
      <c r="T74" s="42">
        <v>0</v>
      </c>
      <c r="U74" s="42">
        <v>0</v>
      </c>
      <c r="V74" s="37"/>
      <c r="W74" s="37"/>
      <c r="X74" s="37"/>
      <c r="Y74" s="37"/>
      <c r="Z74" s="38">
        <v>236</v>
      </c>
      <c r="AA74" s="38"/>
      <c r="AB74" s="38"/>
      <c r="AC74" s="38"/>
      <c r="AD74" s="43">
        <v>268</v>
      </c>
      <c r="AE74" s="44">
        <v>2</v>
      </c>
      <c r="AF74" s="44">
        <v>583</v>
      </c>
      <c r="AG74" s="44">
        <v>292</v>
      </c>
      <c r="AH74" s="37"/>
      <c r="AI74" s="37"/>
      <c r="AJ74" s="37"/>
      <c r="AK74" s="37"/>
      <c r="AL74" s="37">
        <v>117</v>
      </c>
      <c r="AM74" s="37">
        <v>0</v>
      </c>
      <c r="AN74" s="37">
        <v>0</v>
      </c>
      <c r="AO74" s="37">
        <v>0</v>
      </c>
      <c r="AP74" s="68">
        <v>365</v>
      </c>
      <c r="AQ74" s="66">
        <v>1</v>
      </c>
      <c r="AR74" s="66">
        <v>114</v>
      </c>
      <c r="AS74" s="66">
        <v>114</v>
      </c>
      <c r="AT74" s="78">
        <f t="shared" si="0"/>
        <v>1545.60799</v>
      </c>
      <c r="AU74" s="78">
        <f t="shared" si="1"/>
        <v>3</v>
      </c>
      <c r="AV74" s="78">
        <f t="shared" si="2"/>
        <v>697</v>
      </c>
      <c r="AW74" s="78">
        <f t="shared" si="3"/>
        <v>406</v>
      </c>
    </row>
    <row r="75" spans="1:49" ht="15">
      <c r="A75" s="67" t="s">
        <v>83</v>
      </c>
      <c r="B75" s="37">
        <v>36.99033</v>
      </c>
      <c r="C75" s="37"/>
      <c r="D75" s="37"/>
      <c r="E75" s="37"/>
      <c r="F75" s="37">
        <v>63</v>
      </c>
      <c r="G75" s="37">
        <v>0</v>
      </c>
      <c r="H75" s="37">
        <v>0</v>
      </c>
      <c r="I75" s="37">
        <v>0</v>
      </c>
      <c r="J75" s="37"/>
      <c r="K75" s="37"/>
      <c r="L75" s="37"/>
      <c r="M75" s="37"/>
      <c r="N75" s="37">
        <v>80</v>
      </c>
      <c r="O75" s="37"/>
      <c r="P75" s="37"/>
      <c r="Q75" s="37"/>
      <c r="R75" s="85">
        <v>1735.18287</v>
      </c>
      <c r="S75" s="42">
        <v>2</v>
      </c>
      <c r="T75" s="42">
        <v>67.25084000000001</v>
      </c>
      <c r="U75" s="42">
        <v>67.25084000000001</v>
      </c>
      <c r="V75" s="37"/>
      <c r="W75" s="37"/>
      <c r="X75" s="37"/>
      <c r="Y75" s="37"/>
      <c r="Z75" s="38">
        <v>856</v>
      </c>
      <c r="AA75" s="38"/>
      <c r="AB75" s="38"/>
      <c r="AC75" s="38"/>
      <c r="AD75" s="43">
        <v>794</v>
      </c>
      <c r="AE75" s="44">
        <v>9</v>
      </c>
      <c r="AF75" s="44">
        <v>700</v>
      </c>
      <c r="AG75" s="44">
        <v>486</v>
      </c>
      <c r="AH75" s="37"/>
      <c r="AI75" s="37"/>
      <c r="AJ75" s="37"/>
      <c r="AK75" s="37"/>
      <c r="AL75" s="37">
        <v>0</v>
      </c>
      <c r="AM75" s="37">
        <v>0</v>
      </c>
      <c r="AN75" s="37">
        <v>0</v>
      </c>
      <c r="AO75" s="37">
        <v>0</v>
      </c>
      <c r="AP75" s="68">
        <v>88</v>
      </c>
      <c r="AQ75" s="66">
        <v>0</v>
      </c>
      <c r="AR75" s="66">
        <v>0</v>
      </c>
      <c r="AS75" s="66">
        <v>0</v>
      </c>
      <c r="AT75" s="78">
        <f t="shared" si="0"/>
        <v>3653.1732</v>
      </c>
      <c r="AU75" s="78">
        <f t="shared" si="1"/>
        <v>11</v>
      </c>
      <c r="AV75" s="78">
        <f t="shared" si="2"/>
        <v>767.25084</v>
      </c>
      <c r="AW75" s="78">
        <f t="shared" si="3"/>
        <v>553.25084</v>
      </c>
    </row>
    <row r="76" spans="1:49" ht="15">
      <c r="A76" s="36" t="s">
        <v>84</v>
      </c>
      <c r="B76" s="37">
        <v>0</v>
      </c>
      <c r="C76" s="37">
        <v>0</v>
      </c>
      <c r="D76" s="37">
        <v>0</v>
      </c>
      <c r="E76" s="37">
        <v>0</v>
      </c>
      <c r="F76" s="37">
        <v>0</v>
      </c>
      <c r="G76" s="37">
        <v>0</v>
      </c>
      <c r="H76" s="37">
        <v>0</v>
      </c>
      <c r="I76" s="37">
        <v>0</v>
      </c>
      <c r="J76" s="37"/>
      <c r="K76" s="37"/>
      <c r="L76" s="37"/>
      <c r="M76" s="37"/>
      <c r="N76" s="37">
        <v>4096</v>
      </c>
      <c r="O76" s="37"/>
      <c r="P76" s="37"/>
      <c r="Q76" s="37"/>
      <c r="R76" s="83">
        <v>12488.22848</v>
      </c>
      <c r="S76" s="42">
        <v>5</v>
      </c>
      <c r="T76" s="42">
        <v>59.450700000000005</v>
      </c>
      <c r="U76" s="42">
        <v>59.450700000000005</v>
      </c>
      <c r="V76" s="37"/>
      <c r="W76" s="37"/>
      <c r="X76" s="37"/>
      <c r="Y76" s="37"/>
      <c r="Z76" s="38">
        <v>4807</v>
      </c>
      <c r="AA76" s="38"/>
      <c r="AB76" s="38"/>
      <c r="AC76" s="38"/>
      <c r="AD76" s="43">
        <v>12047</v>
      </c>
      <c r="AE76" s="44">
        <v>18</v>
      </c>
      <c r="AF76" s="44">
        <v>1914</v>
      </c>
      <c r="AG76" s="44">
        <v>1537</v>
      </c>
      <c r="AH76" s="37"/>
      <c r="AI76" s="37"/>
      <c r="AJ76" s="37"/>
      <c r="AK76" s="37"/>
      <c r="AL76" s="37">
        <v>6</v>
      </c>
      <c r="AM76" s="37">
        <v>0</v>
      </c>
      <c r="AN76" s="37">
        <v>0</v>
      </c>
      <c r="AO76" s="37">
        <v>0</v>
      </c>
      <c r="AP76" s="49">
        <v>2091</v>
      </c>
      <c r="AQ76" s="66">
        <v>2</v>
      </c>
      <c r="AR76" s="66">
        <v>557</v>
      </c>
      <c r="AS76" s="66">
        <v>557</v>
      </c>
      <c r="AT76" s="78">
        <f aca="true" t="shared" si="7" ref="AT76:AT89">SUM(B76,F76,J76,N76,R76,V76,Z76,AD76,AH76,AL76,AP76,)</f>
        <v>35535.22848</v>
      </c>
      <c r="AU76" s="78">
        <f aca="true" t="shared" si="8" ref="AU76:AU89">SUM(C76,G76,K76,O76,S76,W76,AA76,AE76,AI76,AM76,AQ76,)</f>
        <v>25</v>
      </c>
      <c r="AV76" s="78">
        <f aca="true" t="shared" si="9" ref="AV76:AV89">SUM(D76,H76,L76,P76,T76,X76,AB76,AF76,AJ76,AN76,AR76,)</f>
        <v>2530.4507000000003</v>
      </c>
      <c r="AW76" s="78">
        <f aca="true" t="shared" si="10" ref="AW76:AW89">SUM(E76,I76,M76,Q76,U76,Y76,AC76,AG76,AK76,AO76,AS76,)</f>
        <v>2153.4507000000003</v>
      </c>
    </row>
    <row r="77" spans="1:49" s="2" customFormat="1" ht="15">
      <c r="A77" s="86" t="s">
        <v>7</v>
      </c>
      <c r="B77" s="87">
        <v>3006.6779200000005</v>
      </c>
      <c r="C77" s="87">
        <v>1</v>
      </c>
      <c r="D77" s="87">
        <v>1150</v>
      </c>
      <c r="E77" s="87">
        <v>1035</v>
      </c>
      <c r="F77" s="87">
        <v>5468</v>
      </c>
      <c r="G77" s="87">
        <v>0</v>
      </c>
      <c r="H77" s="87">
        <v>0</v>
      </c>
      <c r="I77" s="87">
        <v>0</v>
      </c>
      <c r="J77" s="87">
        <f aca="true" t="shared" si="11" ref="J77:Y77">SUM(J70:J76)</f>
        <v>0</v>
      </c>
      <c r="K77" s="87">
        <f t="shared" si="11"/>
        <v>0</v>
      </c>
      <c r="L77" s="87">
        <f t="shared" si="11"/>
        <v>0</v>
      </c>
      <c r="M77" s="87">
        <f t="shared" si="11"/>
        <v>0</v>
      </c>
      <c r="N77" s="87">
        <v>4459</v>
      </c>
      <c r="O77" s="87">
        <v>0</v>
      </c>
      <c r="P77" s="87">
        <v>0</v>
      </c>
      <c r="Q77" s="87">
        <v>0</v>
      </c>
      <c r="R77" s="88">
        <v>102268.33383000002</v>
      </c>
      <c r="S77" s="89">
        <v>15</v>
      </c>
      <c r="T77" s="89">
        <v>411.42944</v>
      </c>
      <c r="U77" s="89">
        <v>411.42944</v>
      </c>
      <c r="V77" s="87">
        <f t="shared" si="11"/>
        <v>0</v>
      </c>
      <c r="W77" s="87">
        <f t="shared" si="11"/>
        <v>0</v>
      </c>
      <c r="X77" s="87">
        <f t="shared" si="11"/>
        <v>0</v>
      </c>
      <c r="Y77" s="87">
        <f t="shared" si="11"/>
        <v>0</v>
      </c>
      <c r="Z77" s="87">
        <v>40718</v>
      </c>
      <c r="AA77" s="87">
        <v>1</v>
      </c>
      <c r="AB77" s="87">
        <v>620</v>
      </c>
      <c r="AC77" s="87">
        <v>521</v>
      </c>
      <c r="AD77" s="92">
        <f aca="true" t="shared" si="12" ref="AD77:AK77">SUM(AD70:AD76)</f>
        <v>24102</v>
      </c>
      <c r="AE77" s="92">
        <f t="shared" si="12"/>
        <v>40</v>
      </c>
      <c r="AF77" s="92">
        <f t="shared" si="12"/>
        <v>6165</v>
      </c>
      <c r="AG77" s="92">
        <f t="shared" si="12"/>
        <v>4838</v>
      </c>
      <c r="AH77" s="87">
        <f t="shared" si="12"/>
        <v>0</v>
      </c>
      <c r="AI77" s="87">
        <f t="shared" si="12"/>
        <v>0</v>
      </c>
      <c r="AJ77" s="87">
        <f t="shared" si="12"/>
        <v>0</v>
      </c>
      <c r="AK77" s="87">
        <f t="shared" si="12"/>
        <v>0</v>
      </c>
      <c r="AL77" s="87">
        <v>204</v>
      </c>
      <c r="AM77" s="87">
        <v>0</v>
      </c>
      <c r="AN77" s="87">
        <v>0</v>
      </c>
      <c r="AO77" s="87">
        <v>0</v>
      </c>
      <c r="AP77" s="87">
        <v>4875</v>
      </c>
      <c r="AQ77" s="87">
        <v>5</v>
      </c>
      <c r="AR77" s="87">
        <v>1131</v>
      </c>
      <c r="AS77" s="87">
        <v>989</v>
      </c>
      <c r="AT77" s="91">
        <f t="shared" si="7"/>
        <v>185101.01175</v>
      </c>
      <c r="AU77" s="91">
        <f t="shared" si="8"/>
        <v>62</v>
      </c>
      <c r="AV77" s="91">
        <f t="shared" si="9"/>
        <v>9477.42944</v>
      </c>
      <c r="AW77" s="91">
        <f t="shared" si="10"/>
        <v>7794.42944</v>
      </c>
    </row>
    <row r="78" spans="1:49" ht="15">
      <c r="A78" s="29" t="s">
        <v>46</v>
      </c>
      <c r="B78" s="84"/>
      <c r="C78" s="84"/>
      <c r="D78" s="84"/>
      <c r="E78" s="84"/>
      <c r="F78" s="84"/>
      <c r="G78" s="84"/>
      <c r="H78" s="84"/>
      <c r="I78" s="84"/>
      <c r="J78" s="84"/>
      <c r="K78" s="84"/>
      <c r="L78" s="84"/>
      <c r="M78" s="84"/>
      <c r="N78" s="84"/>
      <c r="O78" s="84"/>
      <c r="P78" s="84"/>
      <c r="Q78" s="84"/>
      <c r="R78" s="84"/>
      <c r="S78" s="84"/>
      <c r="T78" s="84"/>
      <c r="U78" s="84"/>
      <c r="V78" s="84"/>
      <c r="W78" s="84"/>
      <c r="X78" s="84"/>
      <c r="Y78" s="84"/>
      <c r="Z78" s="46"/>
      <c r="AA78" s="46">
        <v>0</v>
      </c>
      <c r="AB78" s="46">
        <v>0</v>
      </c>
      <c r="AC78" s="46">
        <v>0</v>
      </c>
      <c r="AD78" s="81"/>
      <c r="AE78" s="84"/>
      <c r="AF78" s="84"/>
      <c r="AG78" s="84"/>
      <c r="AH78" s="84"/>
      <c r="AI78" s="84"/>
      <c r="AJ78" s="84"/>
      <c r="AK78" s="84"/>
      <c r="AL78" s="84"/>
      <c r="AM78" s="84"/>
      <c r="AN78" s="84"/>
      <c r="AO78" s="84"/>
      <c r="AP78" s="34"/>
      <c r="AQ78" s="35"/>
      <c r="AR78" s="35"/>
      <c r="AS78" s="35"/>
      <c r="AT78" s="35"/>
      <c r="AU78" s="35"/>
      <c r="AV78" s="35"/>
      <c r="AW78" s="35"/>
    </row>
    <row r="79" spans="1:49" s="2" customFormat="1" ht="15">
      <c r="A79" s="36" t="s">
        <v>38</v>
      </c>
      <c r="B79" s="51">
        <v>3007.13492</v>
      </c>
      <c r="C79" s="51">
        <v>1</v>
      </c>
      <c r="D79" s="51">
        <v>1150</v>
      </c>
      <c r="E79" s="51">
        <v>1035</v>
      </c>
      <c r="F79" s="51">
        <v>5443</v>
      </c>
      <c r="G79" s="51">
        <v>0</v>
      </c>
      <c r="H79" s="51">
        <v>0</v>
      </c>
      <c r="I79" s="51">
        <v>0</v>
      </c>
      <c r="J79" s="51"/>
      <c r="K79" s="51"/>
      <c r="L79" s="51"/>
      <c r="M79" s="51"/>
      <c r="N79" s="51">
        <v>4444</v>
      </c>
      <c r="O79" s="51"/>
      <c r="P79" s="51"/>
      <c r="Q79" s="51"/>
      <c r="R79" s="83">
        <v>101022.75475</v>
      </c>
      <c r="S79" s="69">
        <v>4</v>
      </c>
      <c r="T79" s="69">
        <v>159.80413</v>
      </c>
      <c r="U79" s="69">
        <v>159.80413</v>
      </c>
      <c r="V79" s="51"/>
      <c r="W79" s="51"/>
      <c r="X79" s="51"/>
      <c r="Y79" s="51"/>
      <c r="Z79" s="70">
        <v>40361</v>
      </c>
      <c r="AA79" s="70">
        <v>1</v>
      </c>
      <c r="AB79" s="70">
        <v>620</v>
      </c>
      <c r="AC79" s="70">
        <v>521</v>
      </c>
      <c r="AD79" s="43">
        <v>23232</v>
      </c>
      <c r="AE79" s="48">
        <v>36</v>
      </c>
      <c r="AF79" s="44">
        <v>5982</v>
      </c>
      <c r="AG79" s="44">
        <v>4733</v>
      </c>
      <c r="AH79" s="51"/>
      <c r="AI79" s="51"/>
      <c r="AJ79" s="51"/>
      <c r="AK79" s="51"/>
      <c r="AL79" s="51">
        <v>87</v>
      </c>
      <c r="AM79" s="51">
        <v>0</v>
      </c>
      <c r="AN79" s="51">
        <v>0</v>
      </c>
      <c r="AO79" s="51">
        <v>0</v>
      </c>
      <c r="AP79" s="41">
        <v>4501</v>
      </c>
      <c r="AQ79" s="69">
        <v>5</v>
      </c>
      <c r="AR79" s="69">
        <v>1131</v>
      </c>
      <c r="AS79" s="69">
        <v>989</v>
      </c>
      <c r="AT79" s="78">
        <f t="shared" si="7"/>
        <v>182097.88967</v>
      </c>
      <c r="AU79" s="78">
        <f t="shared" si="8"/>
        <v>47</v>
      </c>
      <c r="AV79" s="78">
        <f t="shared" si="9"/>
        <v>9042.80413</v>
      </c>
      <c r="AW79" s="78">
        <f t="shared" si="10"/>
        <v>7437.80413</v>
      </c>
    </row>
    <row r="80" spans="1:49" s="2" customFormat="1" ht="15">
      <c r="A80" s="36" t="s">
        <v>39</v>
      </c>
      <c r="B80" s="51">
        <v>0</v>
      </c>
      <c r="C80" s="51">
        <v>0</v>
      </c>
      <c r="D80" s="51">
        <v>0</v>
      </c>
      <c r="E80" s="51">
        <v>0</v>
      </c>
      <c r="F80" s="51">
        <v>0</v>
      </c>
      <c r="G80" s="51">
        <v>0</v>
      </c>
      <c r="H80" s="51">
        <v>0</v>
      </c>
      <c r="I80" s="51">
        <v>0</v>
      </c>
      <c r="J80" s="51"/>
      <c r="K80" s="51"/>
      <c r="L80" s="51"/>
      <c r="M80" s="51"/>
      <c r="N80" s="51"/>
      <c r="O80" s="51"/>
      <c r="P80" s="51"/>
      <c r="Q80" s="51"/>
      <c r="R80" s="83">
        <v>0</v>
      </c>
      <c r="S80" s="69">
        <v>0</v>
      </c>
      <c r="T80" s="69">
        <v>0</v>
      </c>
      <c r="U80" s="69">
        <v>0</v>
      </c>
      <c r="V80" s="51"/>
      <c r="W80" s="51"/>
      <c r="X80" s="51"/>
      <c r="Y80" s="51"/>
      <c r="Z80" s="70"/>
      <c r="AA80" s="70"/>
      <c r="AB80" s="70"/>
      <c r="AC80" s="70"/>
      <c r="AD80" s="43">
        <v>0</v>
      </c>
      <c r="AE80" s="48"/>
      <c r="AF80" s="48"/>
      <c r="AG80" s="48"/>
      <c r="AH80" s="51"/>
      <c r="AI80" s="51"/>
      <c r="AJ80" s="51"/>
      <c r="AK80" s="51"/>
      <c r="AL80" s="51">
        <v>0</v>
      </c>
      <c r="AM80" s="51">
        <v>0</v>
      </c>
      <c r="AN80" s="51">
        <v>0</v>
      </c>
      <c r="AO80" s="51">
        <v>0</v>
      </c>
      <c r="AP80" s="41">
        <v>175</v>
      </c>
      <c r="AQ80" s="69">
        <v>0</v>
      </c>
      <c r="AR80" s="69">
        <v>0</v>
      </c>
      <c r="AS80" s="69">
        <v>0</v>
      </c>
      <c r="AT80" s="78">
        <f t="shared" si="7"/>
        <v>175</v>
      </c>
      <c r="AU80" s="78">
        <f t="shared" si="8"/>
        <v>0</v>
      </c>
      <c r="AV80" s="78">
        <f t="shared" si="9"/>
        <v>0</v>
      </c>
      <c r="AW80" s="78">
        <f t="shared" si="10"/>
        <v>0</v>
      </c>
    </row>
    <row r="81" spans="1:49" ht="15">
      <c r="A81" s="36" t="s">
        <v>40</v>
      </c>
      <c r="B81" s="37">
        <v>0</v>
      </c>
      <c r="C81" s="37">
        <v>0</v>
      </c>
      <c r="D81" s="37">
        <v>0</v>
      </c>
      <c r="E81" s="37">
        <v>0</v>
      </c>
      <c r="F81" s="37">
        <v>25</v>
      </c>
      <c r="G81" s="37">
        <v>0</v>
      </c>
      <c r="H81" s="37">
        <v>0</v>
      </c>
      <c r="I81" s="37">
        <v>0</v>
      </c>
      <c r="J81" s="37"/>
      <c r="K81" s="37"/>
      <c r="L81" s="37"/>
      <c r="M81" s="37"/>
      <c r="N81" s="37">
        <v>15</v>
      </c>
      <c r="O81" s="37"/>
      <c r="P81" s="37"/>
      <c r="Q81" s="37"/>
      <c r="R81" s="83">
        <v>1245.57908</v>
      </c>
      <c r="S81" s="69">
        <v>11</v>
      </c>
      <c r="T81" s="69">
        <v>251.62531000000004</v>
      </c>
      <c r="U81" s="69">
        <v>251.62531000000004</v>
      </c>
      <c r="V81" s="37"/>
      <c r="W81" s="37"/>
      <c r="X81" s="37"/>
      <c r="Y81" s="37"/>
      <c r="Z81" s="70">
        <v>357</v>
      </c>
      <c r="AA81" s="70"/>
      <c r="AB81" s="70"/>
      <c r="AC81" s="70"/>
      <c r="AD81" s="43">
        <v>870</v>
      </c>
      <c r="AE81" s="48">
        <v>4</v>
      </c>
      <c r="AF81" s="48">
        <v>183</v>
      </c>
      <c r="AG81" s="48">
        <v>105</v>
      </c>
      <c r="AH81" s="37"/>
      <c r="AI81" s="37"/>
      <c r="AJ81" s="37"/>
      <c r="AK81" s="37"/>
      <c r="AL81" s="37">
        <v>117</v>
      </c>
      <c r="AM81" s="37">
        <v>0</v>
      </c>
      <c r="AN81" s="37">
        <v>0</v>
      </c>
      <c r="AO81" s="37">
        <v>0</v>
      </c>
      <c r="AP81" s="41">
        <v>199</v>
      </c>
      <c r="AQ81" s="69">
        <v>0</v>
      </c>
      <c r="AR81" s="69">
        <v>0</v>
      </c>
      <c r="AS81" s="69">
        <v>0</v>
      </c>
      <c r="AT81" s="78">
        <f t="shared" si="7"/>
        <v>2828.57908</v>
      </c>
      <c r="AU81" s="78">
        <f t="shared" si="8"/>
        <v>15</v>
      </c>
      <c r="AV81" s="78">
        <f t="shared" si="9"/>
        <v>434.62531</v>
      </c>
      <c r="AW81" s="78">
        <f t="shared" si="10"/>
        <v>356.62531</v>
      </c>
    </row>
    <row r="82" spans="1:49" ht="15">
      <c r="A82" s="36" t="s">
        <v>41</v>
      </c>
      <c r="B82" s="37">
        <v>0</v>
      </c>
      <c r="C82" s="37">
        <v>0</v>
      </c>
      <c r="D82" s="37">
        <v>0</v>
      </c>
      <c r="E82" s="37">
        <v>0</v>
      </c>
      <c r="F82" s="37">
        <v>0</v>
      </c>
      <c r="G82" s="37">
        <v>0</v>
      </c>
      <c r="H82" s="37">
        <v>0</v>
      </c>
      <c r="I82" s="37">
        <v>0</v>
      </c>
      <c r="J82" s="37"/>
      <c r="K82" s="37"/>
      <c r="L82" s="37"/>
      <c r="M82" s="37"/>
      <c r="N82" s="37"/>
      <c r="O82" s="37"/>
      <c r="P82" s="37"/>
      <c r="Q82" s="37"/>
      <c r="R82" s="83">
        <v>0</v>
      </c>
      <c r="S82" s="69">
        <v>0</v>
      </c>
      <c r="T82" s="69">
        <v>0</v>
      </c>
      <c r="U82" s="69">
        <v>0</v>
      </c>
      <c r="V82" s="37"/>
      <c r="W82" s="37"/>
      <c r="X82" s="37"/>
      <c r="Y82" s="37"/>
      <c r="Z82" s="70"/>
      <c r="AA82" s="70"/>
      <c r="AB82" s="70"/>
      <c r="AC82" s="70"/>
      <c r="AD82" s="43">
        <v>0</v>
      </c>
      <c r="AE82" s="48"/>
      <c r="AF82" s="48"/>
      <c r="AG82" s="48"/>
      <c r="AH82" s="37"/>
      <c r="AI82" s="37"/>
      <c r="AJ82" s="37"/>
      <c r="AK82" s="37"/>
      <c r="AL82" s="37">
        <v>0</v>
      </c>
      <c r="AM82" s="37">
        <v>0</v>
      </c>
      <c r="AN82" s="37">
        <v>0</v>
      </c>
      <c r="AO82" s="37">
        <v>0</v>
      </c>
      <c r="AP82" s="41">
        <v>0</v>
      </c>
      <c r="AQ82" s="69">
        <v>0</v>
      </c>
      <c r="AR82" s="69">
        <v>0</v>
      </c>
      <c r="AS82" s="69">
        <v>0</v>
      </c>
      <c r="AT82" s="78">
        <f t="shared" si="7"/>
        <v>0</v>
      </c>
      <c r="AU82" s="78">
        <f t="shared" si="8"/>
        <v>0</v>
      </c>
      <c r="AV82" s="78">
        <f t="shared" si="9"/>
        <v>0</v>
      </c>
      <c r="AW82" s="78">
        <f t="shared" si="10"/>
        <v>0</v>
      </c>
    </row>
    <row r="83" spans="1:49" s="2" customFormat="1" ht="15">
      <c r="A83" s="86" t="s">
        <v>7</v>
      </c>
      <c r="B83" s="87">
        <v>3007.13492</v>
      </c>
      <c r="C83" s="87">
        <v>1</v>
      </c>
      <c r="D83" s="87">
        <v>1150</v>
      </c>
      <c r="E83" s="87">
        <v>1035</v>
      </c>
      <c r="F83" s="87">
        <v>5468</v>
      </c>
      <c r="G83" s="87">
        <v>0</v>
      </c>
      <c r="H83" s="87">
        <v>0</v>
      </c>
      <c r="I83" s="87">
        <v>0</v>
      </c>
      <c r="J83" s="87">
        <f aca="true" t="shared" si="13" ref="J83:Y83">SUM(J79:J82)</f>
        <v>0</v>
      </c>
      <c r="K83" s="87">
        <f t="shared" si="13"/>
        <v>0</v>
      </c>
      <c r="L83" s="87">
        <f t="shared" si="13"/>
        <v>0</v>
      </c>
      <c r="M83" s="87">
        <f t="shared" si="13"/>
        <v>0</v>
      </c>
      <c r="N83" s="87">
        <v>4459</v>
      </c>
      <c r="O83" s="87">
        <v>0</v>
      </c>
      <c r="P83" s="87">
        <v>0</v>
      </c>
      <c r="Q83" s="87">
        <v>0</v>
      </c>
      <c r="R83" s="88">
        <v>102268.33382999999</v>
      </c>
      <c r="S83" s="89">
        <v>15</v>
      </c>
      <c r="T83" s="89">
        <v>411.42944</v>
      </c>
      <c r="U83" s="89">
        <v>411.42944</v>
      </c>
      <c r="V83" s="87">
        <f t="shared" si="13"/>
        <v>0</v>
      </c>
      <c r="W83" s="87">
        <f t="shared" si="13"/>
        <v>0</v>
      </c>
      <c r="X83" s="87">
        <f t="shared" si="13"/>
        <v>0</v>
      </c>
      <c r="Y83" s="87">
        <f t="shared" si="13"/>
        <v>0</v>
      </c>
      <c r="Z83" s="87">
        <v>40718</v>
      </c>
      <c r="AA83" s="87">
        <v>1</v>
      </c>
      <c r="AB83" s="87">
        <v>620</v>
      </c>
      <c r="AC83" s="87">
        <v>521</v>
      </c>
      <c r="AD83" s="90">
        <f aca="true" t="shared" si="14" ref="AD83:AK83">SUM(AD79:AD82)</f>
        <v>24102</v>
      </c>
      <c r="AE83" s="90">
        <f t="shared" si="14"/>
        <v>40</v>
      </c>
      <c r="AF83" s="90">
        <f t="shared" si="14"/>
        <v>6165</v>
      </c>
      <c r="AG83" s="90">
        <f t="shared" si="14"/>
        <v>4838</v>
      </c>
      <c r="AH83" s="87">
        <f t="shared" si="14"/>
        <v>0</v>
      </c>
      <c r="AI83" s="87">
        <f t="shared" si="14"/>
        <v>0</v>
      </c>
      <c r="AJ83" s="87">
        <f t="shared" si="14"/>
        <v>0</v>
      </c>
      <c r="AK83" s="87">
        <f t="shared" si="14"/>
        <v>0</v>
      </c>
      <c r="AL83" s="87">
        <v>204</v>
      </c>
      <c r="AM83" s="87">
        <v>0</v>
      </c>
      <c r="AN83" s="87">
        <v>0</v>
      </c>
      <c r="AO83" s="87">
        <v>0</v>
      </c>
      <c r="AP83" s="87">
        <v>4875</v>
      </c>
      <c r="AQ83" s="87">
        <v>5</v>
      </c>
      <c r="AR83" s="87">
        <v>1131</v>
      </c>
      <c r="AS83" s="87">
        <v>989</v>
      </c>
      <c r="AT83" s="91">
        <f t="shared" si="7"/>
        <v>185101.46875</v>
      </c>
      <c r="AU83" s="91">
        <f t="shared" si="8"/>
        <v>62</v>
      </c>
      <c r="AV83" s="91">
        <f t="shared" si="9"/>
        <v>9477.42944</v>
      </c>
      <c r="AW83" s="91">
        <f t="shared" si="10"/>
        <v>7794.42944</v>
      </c>
    </row>
    <row r="84" spans="1:49" ht="15">
      <c r="A84" s="29" t="s">
        <v>69</v>
      </c>
      <c r="B84" s="84"/>
      <c r="C84" s="84"/>
      <c r="D84" s="84"/>
      <c r="E84" s="84"/>
      <c r="F84" s="84"/>
      <c r="G84" s="84"/>
      <c r="H84" s="84"/>
      <c r="I84" s="84"/>
      <c r="J84" s="84"/>
      <c r="K84" s="84"/>
      <c r="L84" s="84"/>
      <c r="M84" s="84"/>
      <c r="N84" s="84"/>
      <c r="O84" s="84"/>
      <c r="P84" s="84"/>
      <c r="Q84" s="84"/>
      <c r="R84" s="84"/>
      <c r="S84" s="84"/>
      <c r="T84" s="84"/>
      <c r="U84" s="84"/>
      <c r="V84" s="84"/>
      <c r="W84" s="84"/>
      <c r="X84" s="84"/>
      <c r="Y84" s="84"/>
      <c r="Z84" s="46"/>
      <c r="AA84" s="46"/>
      <c r="AB84" s="46"/>
      <c r="AC84" s="46"/>
      <c r="AD84" s="81"/>
      <c r="AE84" s="84"/>
      <c r="AF84" s="84"/>
      <c r="AG84" s="84"/>
      <c r="AH84" s="84"/>
      <c r="AI84" s="84"/>
      <c r="AJ84" s="84"/>
      <c r="AK84" s="84"/>
      <c r="AL84" s="84"/>
      <c r="AM84" s="84"/>
      <c r="AN84" s="84"/>
      <c r="AO84" s="84"/>
      <c r="AP84" s="34"/>
      <c r="AQ84" s="35"/>
      <c r="AR84" s="35"/>
      <c r="AS84" s="35"/>
      <c r="AT84" s="35"/>
      <c r="AU84" s="35"/>
      <c r="AV84" s="35"/>
      <c r="AW84" s="35"/>
    </row>
    <row r="85" spans="1:49" s="2" customFormat="1" ht="15">
      <c r="A85" s="65" t="s">
        <v>70</v>
      </c>
      <c r="B85" s="51">
        <v>1014.44684</v>
      </c>
      <c r="C85" s="51">
        <v>1</v>
      </c>
      <c r="D85" s="51">
        <v>1150</v>
      </c>
      <c r="E85" s="51">
        <v>1035</v>
      </c>
      <c r="F85" s="51">
        <v>559</v>
      </c>
      <c r="G85" s="51">
        <v>0</v>
      </c>
      <c r="H85" s="51">
        <v>0</v>
      </c>
      <c r="I85" s="51">
        <v>0</v>
      </c>
      <c r="J85" s="51"/>
      <c r="K85" s="51"/>
      <c r="L85" s="51"/>
      <c r="M85" s="51"/>
      <c r="N85" s="51">
        <v>4459</v>
      </c>
      <c r="O85" s="51"/>
      <c r="P85" s="51"/>
      <c r="Q85" s="51"/>
      <c r="R85" s="83">
        <v>9736.762270000001</v>
      </c>
      <c r="S85" s="69">
        <v>15</v>
      </c>
      <c r="T85" s="69">
        <v>411.42943999999994</v>
      </c>
      <c r="U85" s="69">
        <v>411.42943999999994</v>
      </c>
      <c r="V85" s="51"/>
      <c r="W85" s="51"/>
      <c r="X85" s="51"/>
      <c r="Y85" s="51"/>
      <c r="Z85" s="70">
        <v>526</v>
      </c>
      <c r="AA85" s="70">
        <v>1</v>
      </c>
      <c r="AB85" s="70">
        <v>620</v>
      </c>
      <c r="AC85" s="70">
        <v>521</v>
      </c>
      <c r="AD85" s="58">
        <v>18449</v>
      </c>
      <c r="AE85" s="48">
        <v>40</v>
      </c>
      <c r="AF85" s="44">
        <v>6165</v>
      </c>
      <c r="AG85" s="44">
        <v>4838</v>
      </c>
      <c r="AH85" s="51"/>
      <c r="AI85" s="51"/>
      <c r="AJ85" s="51"/>
      <c r="AK85" s="51"/>
      <c r="AL85" s="51">
        <v>204</v>
      </c>
      <c r="AM85" s="51">
        <v>0</v>
      </c>
      <c r="AN85" s="51">
        <v>0</v>
      </c>
      <c r="AO85" s="51">
        <v>0</v>
      </c>
      <c r="AP85" s="41">
        <v>3062</v>
      </c>
      <c r="AQ85" s="69">
        <v>4</v>
      </c>
      <c r="AR85" s="69">
        <v>931</v>
      </c>
      <c r="AS85" s="69">
        <v>819</v>
      </c>
      <c r="AT85" s="78">
        <f t="shared" si="7"/>
        <v>38010.20911</v>
      </c>
      <c r="AU85" s="78">
        <f t="shared" si="8"/>
        <v>61</v>
      </c>
      <c r="AV85" s="78">
        <f t="shared" si="9"/>
        <v>9277.42944</v>
      </c>
      <c r="AW85" s="78">
        <f t="shared" si="10"/>
        <v>7624.42944</v>
      </c>
    </row>
    <row r="86" spans="1:49" s="2" customFormat="1" ht="15">
      <c r="A86" s="65" t="s">
        <v>71</v>
      </c>
      <c r="B86" s="51">
        <v>1992.6880800000001</v>
      </c>
      <c r="C86" s="51">
        <v>0</v>
      </c>
      <c r="D86" s="51">
        <v>0</v>
      </c>
      <c r="E86" s="51">
        <v>0</v>
      </c>
      <c r="F86" s="51">
        <v>4909</v>
      </c>
      <c r="G86" s="51">
        <v>0</v>
      </c>
      <c r="H86" s="51">
        <v>0</v>
      </c>
      <c r="I86" s="51">
        <v>0</v>
      </c>
      <c r="J86" s="51"/>
      <c r="K86" s="51"/>
      <c r="L86" s="51"/>
      <c r="M86" s="51"/>
      <c r="N86" s="51"/>
      <c r="O86" s="51"/>
      <c r="P86" s="51"/>
      <c r="Q86" s="51"/>
      <c r="R86" s="83">
        <v>92531.57155999998</v>
      </c>
      <c r="S86" s="69">
        <v>0</v>
      </c>
      <c r="T86" s="69">
        <v>0</v>
      </c>
      <c r="U86" s="69">
        <v>0</v>
      </c>
      <c r="V86" s="51"/>
      <c r="W86" s="51"/>
      <c r="X86" s="51"/>
      <c r="Y86" s="51"/>
      <c r="Z86" s="70">
        <v>39572</v>
      </c>
      <c r="AA86" s="70"/>
      <c r="AB86" s="70"/>
      <c r="AC86" s="70"/>
      <c r="AD86" s="58">
        <v>5653</v>
      </c>
      <c r="AE86" s="48"/>
      <c r="AF86" s="48"/>
      <c r="AG86" s="48"/>
      <c r="AH86" s="51"/>
      <c r="AI86" s="51"/>
      <c r="AJ86" s="51"/>
      <c r="AK86" s="51"/>
      <c r="AL86" s="51">
        <v>0</v>
      </c>
      <c r="AM86" s="51">
        <v>0</v>
      </c>
      <c r="AN86" s="51">
        <v>0</v>
      </c>
      <c r="AO86" s="51">
        <v>0</v>
      </c>
      <c r="AP86" s="41">
        <v>1752</v>
      </c>
      <c r="AQ86" s="69">
        <v>1</v>
      </c>
      <c r="AR86" s="69">
        <v>200</v>
      </c>
      <c r="AS86" s="69">
        <v>170</v>
      </c>
      <c r="AT86" s="78">
        <f t="shared" si="7"/>
        <v>146410.25963999997</v>
      </c>
      <c r="AU86" s="78">
        <f t="shared" si="8"/>
        <v>1</v>
      </c>
      <c r="AV86" s="78">
        <f t="shared" si="9"/>
        <v>200</v>
      </c>
      <c r="AW86" s="78">
        <f t="shared" si="10"/>
        <v>170</v>
      </c>
    </row>
    <row r="87" spans="1:49" ht="15">
      <c r="A87" s="65" t="s">
        <v>72</v>
      </c>
      <c r="B87" s="37">
        <v>0</v>
      </c>
      <c r="C87" s="37">
        <v>0</v>
      </c>
      <c r="D87" s="37">
        <v>0</v>
      </c>
      <c r="E87" s="37">
        <v>0</v>
      </c>
      <c r="F87" s="37">
        <v>0</v>
      </c>
      <c r="G87" s="37">
        <v>0</v>
      </c>
      <c r="H87" s="37">
        <v>0</v>
      </c>
      <c r="I87" s="37">
        <v>0</v>
      </c>
      <c r="J87" s="37"/>
      <c r="K87" s="37"/>
      <c r="L87" s="37"/>
      <c r="M87" s="37"/>
      <c r="N87" s="37"/>
      <c r="O87" s="37"/>
      <c r="P87" s="37"/>
      <c r="Q87" s="37"/>
      <c r="R87" s="83">
        <v>0</v>
      </c>
      <c r="S87" s="69">
        <v>0</v>
      </c>
      <c r="T87" s="69">
        <v>0</v>
      </c>
      <c r="U87" s="69">
        <v>0</v>
      </c>
      <c r="V87" s="37"/>
      <c r="W87" s="37"/>
      <c r="X87" s="37"/>
      <c r="Y87" s="37"/>
      <c r="Z87" s="70">
        <v>510</v>
      </c>
      <c r="AA87" s="70"/>
      <c r="AB87" s="70"/>
      <c r="AC87" s="70"/>
      <c r="AD87" s="58"/>
      <c r="AE87" s="48"/>
      <c r="AF87" s="48"/>
      <c r="AG87" s="48"/>
      <c r="AH87" s="37"/>
      <c r="AI87" s="37"/>
      <c r="AJ87" s="37"/>
      <c r="AK87" s="37"/>
      <c r="AL87" s="37">
        <v>0</v>
      </c>
      <c r="AM87" s="37">
        <v>0</v>
      </c>
      <c r="AN87" s="37">
        <v>0</v>
      </c>
      <c r="AO87" s="37">
        <v>0</v>
      </c>
      <c r="AP87" s="41">
        <v>61</v>
      </c>
      <c r="AQ87" s="69">
        <v>0</v>
      </c>
      <c r="AR87" s="69">
        <v>0</v>
      </c>
      <c r="AS87" s="69">
        <v>0</v>
      </c>
      <c r="AT87" s="78">
        <f t="shared" si="7"/>
        <v>571</v>
      </c>
      <c r="AU87" s="78">
        <f t="shared" si="8"/>
        <v>0</v>
      </c>
      <c r="AV87" s="78">
        <f t="shared" si="9"/>
        <v>0</v>
      </c>
      <c r="AW87" s="78">
        <f t="shared" si="10"/>
        <v>0</v>
      </c>
    </row>
    <row r="88" spans="1:49" ht="15">
      <c r="A88" s="65" t="s">
        <v>73</v>
      </c>
      <c r="B88" s="37">
        <v>0</v>
      </c>
      <c r="C88" s="37">
        <v>0</v>
      </c>
      <c r="D88" s="37">
        <v>0</v>
      </c>
      <c r="E88" s="37">
        <v>0</v>
      </c>
      <c r="F88" s="37">
        <v>0</v>
      </c>
      <c r="G88" s="37">
        <v>0</v>
      </c>
      <c r="H88" s="37">
        <v>0</v>
      </c>
      <c r="I88" s="37">
        <v>0</v>
      </c>
      <c r="J88" s="37"/>
      <c r="K88" s="37"/>
      <c r="L88" s="37"/>
      <c r="M88" s="37"/>
      <c r="N88" s="37"/>
      <c r="O88" s="37"/>
      <c r="P88" s="37"/>
      <c r="Q88" s="37"/>
      <c r="R88" s="83">
        <v>0</v>
      </c>
      <c r="S88" s="69">
        <v>0</v>
      </c>
      <c r="T88" s="69">
        <v>0</v>
      </c>
      <c r="U88" s="69">
        <v>0</v>
      </c>
      <c r="V88" s="37"/>
      <c r="W88" s="37"/>
      <c r="X88" s="37"/>
      <c r="Y88" s="37"/>
      <c r="Z88" s="70">
        <v>110</v>
      </c>
      <c r="AA88" s="70"/>
      <c r="AB88" s="70"/>
      <c r="AC88" s="70"/>
      <c r="AD88" s="58"/>
      <c r="AE88" s="48"/>
      <c r="AF88" s="48"/>
      <c r="AG88" s="48"/>
      <c r="AH88" s="37"/>
      <c r="AI88" s="37"/>
      <c r="AJ88" s="37"/>
      <c r="AK88" s="37"/>
      <c r="AL88" s="37">
        <v>0</v>
      </c>
      <c r="AM88" s="37">
        <v>0</v>
      </c>
      <c r="AN88" s="37">
        <v>0</v>
      </c>
      <c r="AO88" s="37">
        <v>0</v>
      </c>
      <c r="AP88" s="41">
        <v>0</v>
      </c>
      <c r="AQ88" s="69">
        <v>0</v>
      </c>
      <c r="AR88" s="69">
        <v>0</v>
      </c>
      <c r="AS88" s="69">
        <v>0</v>
      </c>
      <c r="AT88" s="78">
        <f t="shared" si="7"/>
        <v>110</v>
      </c>
      <c r="AU88" s="78">
        <f t="shared" si="8"/>
        <v>0</v>
      </c>
      <c r="AV88" s="78">
        <f t="shared" si="9"/>
        <v>0</v>
      </c>
      <c r="AW88" s="78">
        <f t="shared" si="10"/>
        <v>0</v>
      </c>
    </row>
    <row r="89" spans="1:49" s="2" customFormat="1" ht="15">
      <c r="A89" s="86" t="s">
        <v>7</v>
      </c>
      <c r="B89" s="87">
        <v>3007.13492</v>
      </c>
      <c r="C89" s="87">
        <v>1</v>
      </c>
      <c r="D89" s="87">
        <v>1150</v>
      </c>
      <c r="E89" s="87">
        <v>1035</v>
      </c>
      <c r="F89" s="87">
        <v>5468</v>
      </c>
      <c r="G89" s="87">
        <v>0</v>
      </c>
      <c r="H89" s="87">
        <v>0</v>
      </c>
      <c r="I89" s="87">
        <v>0</v>
      </c>
      <c r="J89" s="87">
        <f aca="true" t="shared" si="15" ref="J89:Y89">SUM(J85:J88)</f>
        <v>0</v>
      </c>
      <c r="K89" s="87">
        <f t="shared" si="15"/>
        <v>0</v>
      </c>
      <c r="L89" s="87">
        <f t="shared" si="15"/>
        <v>0</v>
      </c>
      <c r="M89" s="87">
        <f t="shared" si="15"/>
        <v>0</v>
      </c>
      <c r="N89" s="87">
        <v>4459</v>
      </c>
      <c r="O89" s="87">
        <v>0</v>
      </c>
      <c r="P89" s="87">
        <v>0</v>
      </c>
      <c r="Q89" s="87">
        <v>0</v>
      </c>
      <c r="R89" s="88">
        <v>102268.33382999999</v>
      </c>
      <c r="S89" s="89">
        <v>15</v>
      </c>
      <c r="T89" s="89">
        <v>411.42943999999994</v>
      </c>
      <c r="U89" s="89">
        <v>411.42943999999994</v>
      </c>
      <c r="V89" s="87">
        <f t="shared" si="15"/>
        <v>0</v>
      </c>
      <c r="W89" s="87">
        <f t="shared" si="15"/>
        <v>0</v>
      </c>
      <c r="X89" s="87">
        <f t="shared" si="15"/>
        <v>0</v>
      </c>
      <c r="Y89" s="87">
        <f t="shared" si="15"/>
        <v>0</v>
      </c>
      <c r="Z89" s="87">
        <v>40718</v>
      </c>
      <c r="AA89" s="87">
        <v>1</v>
      </c>
      <c r="AB89" s="87">
        <v>620</v>
      </c>
      <c r="AC89" s="87">
        <v>521</v>
      </c>
      <c r="AD89" s="90">
        <f aca="true" t="shared" si="16" ref="AD89:AK89">SUM(AD85:AD88)</f>
        <v>24102</v>
      </c>
      <c r="AE89" s="90">
        <f t="shared" si="16"/>
        <v>40</v>
      </c>
      <c r="AF89" s="90">
        <f t="shared" si="16"/>
        <v>6165</v>
      </c>
      <c r="AG89" s="90">
        <f t="shared" si="16"/>
        <v>4838</v>
      </c>
      <c r="AH89" s="87">
        <f t="shared" si="16"/>
        <v>0</v>
      </c>
      <c r="AI89" s="87">
        <f t="shared" si="16"/>
        <v>0</v>
      </c>
      <c r="AJ89" s="87">
        <f t="shared" si="16"/>
        <v>0</v>
      </c>
      <c r="AK89" s="87">
        <f t="shared" si="16"/>
        <v>0</v>
      </c>
      <c r="AL89" s="87">
        <v>204</v>
      </c>
      <c r="AM89" s="87">
        <v>0</v>
      </c>
      <c r="AN89" s="87">
        <v>0</v>
      </c>
      <c r="AO89" s="87">
        <v>0</v>
      </c>
      <c r="AP89" s="87">
        <v>4875</v>
      </c>
      <c r="AQ89" s="87">
        <v>5</v>
      </c>
      <c r="AR89" s="87">
        <v>1131</v>
      </c>
      <c r="AS89" s="87">
        <v>989</v>
      </c>
      <c r="AT89" s="91">
        <f t="shared" si="7"/>
        <v>185101.46875</v>
      </c>
      <c r="AU89" s="91">
        <f t="shared" si="8"/>
        <v>62</v>
      </c>
      <c r="AV89" s="91">
        <f t="shared" si="9"/>
        <v>9477.42944</v>
      </c>
      <c r="AW89" s="91">
        <f t="shared" si="10"/>
        <v>7794.42944</v>
      </c>
    </row>
    <row r="90" spans="1:37" ht="15">
      <c r="A90" s="71"/>
      <c r="AJ90" s="9"/>
      <c r="AK90" s="9"/>
    </row>
    <row r="91" spans="1:49" s="2" customFormat="1" ht="15">
      <c r="A91" s="72"/>
      <c r="B91" s="73"/>
      <c r="C91" s="73"/>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c r="AN91" s="73"/>
      <c r="AO91" s="73"/>
      <c r="AP91" s="73"/>
      <c r="AQ91" s="73"/>
      <c r="AR91" s="73"/>
      <c r="AS91" s="73"/>
      <c r="AT91" s="73"/>
      <c r="AU91" s="73"/>
      <c r="AV91" s="73"/>
      <c r="AW91" s="73"/>
    </row>
    <row r="92" spans="1:37" ht="15">
      <c r="A92" s="71"/>
      <c r="AJ92" s="9"/>
      <c r="AK92" s="9"/>
    </row>
    <row r="93" spans="1:37" ht="84.75" customHeight="1">
      <c r="A93" s="74" t="s">
        <v>78</v>
      </c>
      <c r="AJ93" s="9"/>
      <c r="AK93" s="9"/>
    </row>
    <row r="94" spans="1:37" ht="39" customHeight="1">
      <c r="A94" s="74" t="s">
        <v>74</v>
      </c>
      <c r="AJ94" s="9"/>
      <c r="AK94" s="9"/>
    </row>
    <row r="95" spans="1:37" ht="15">
      <c r="A95" s="75"/>
      <c r="AJ95" s="9"/>
      <c r="AK95" s="9"/>
    </row>
    <row r="96" spans="1:37" ht="15">
      <c r="A96" s="75"/>
      <c r="AJ96" s="9"/>
      <c r="AK96" s="9"/>
    </row>
    <row r="97" spans="1:37" ht="15">
      <c r="A97" s="76"/>
      <c r="AJ97" s="9"/>
      <c r="AK97" s="9"/>
    </row>
    <row r="98" spans="1:37" ht="15">
      <c r="A98" s="76"/>
      <c r="AJ98" s="9"/>
      <c r="AK98" s="9"/>
    </row>
    <row r="99" spans="1:37" ht="15">
      <c r="A99" s="77"/>
      <c r="AJ99" s="9"/>
      <c r="AK99" s="9"/>
    </row>
    <row r="100" spans="1:37" ht="15">
      <c r="A100" s="76"/>
      <c r="AJ100" s="9"/>
      <c r="AK100" s="9"/>
    </row>
    <row r="101" spans="1:37" ht="15">
      <c r="A101" s="76"/>
      <c r="AJ101" s="9"/>
      <c r="AK101" s="9"/>
    </row>
    <row r="102" spans="1:37" ht="15">
      <c r="A102" s="76"/>
      <c r="AJ102" s="9"/>
      <c r="AK102" s="9"/>
    </row>
    <row r="103" spans="1:37" ht="15">
      <c r="A103" s="76"/>
      <c r="AJ103" s="9"/>
      <c r="AK103" s="9"/>
    </row>
    <row r="104" spans="36:37" ht="15">
      <c r="AJ104" s="9"/>
      <c r="AK104" s="9"/>
    </row>
    <row r="105" spans="36:37" ht="15">
      <c r="AJ105" s="9"/>
      <c r="AK105" s="9"/>
    </row>
    <row r="106" spans="36:37" ht="15">
      <c r="AJ106" s="9"/>
      <c r="AK106" s="9"/>
    </row>
    <row r="107" spans="36:37" ht="15">
      <c r="AJ107" s="9"/>
      <c r="AK107" s="9"/>
    </row>
    <row r="108" spans="36:37" ht="15">
      <c r="AJ108" s="9"/>
      <c r="AK108" s="9"/>
    </row>
    <row r="109" spans="36:37" ht="15">
      <c r="AJ109" s="9"/>
      <c r="AK109" s="9"/>
    </row>
    <row r="110" spans="36:37" ht="15">
      <c r="AJ110" s="9"/>
      <c r="AK110" s="9"/>
    </row>
    <row r="111" spans="36:37" ht="15">
      <c r="AJ111" s="9"/>
      <c r="AK111" s="9"/>
    </row>
    <row r="112" spans="36:37" ht="15">
      <c r="AJ112" s="9"/>
      <c r="AK112" s="9"/>
    </row>
    <row r="113" spans="36:37" ht="15">
      <c r="AJ113" s="9"/>
      <c r="AK113" s="9"/>
    </row>
    <row r="114" spans="36:37" ht="15">
      <c r="AJ114" s="9"/>
      <c r="AK114" s="9"/>
    </row>
    <row r="115" spans="36:37" ht="15">
      <c r="AJ115" s="9"/>
      <c r="AK115" s="9"/>
    </row>
    <row r="116" spans="36:37" ht="15">
      <c r="AJ116" s="9"/>
      <c r="AK116" s="9"/>
    </row>
    <row r="117" spans="36:37" ht="15">
      <c r="AJ117" s="9"/>
      <c r="AK117" s="9"/>
    </row>
    <row r="118" spans="36:37" ht="15">
      <c r="AJ118" s="9"/>
      <c r="AK118" s="9"/>
    </row>
    <row r="119" spans="36:37" ht="15">
      <c r="AJ119" s="9"/>
      <c r="AK119" s="9"/>
    </row>
    <row r="120" spans="36:37" ht="15">
      <c r="AJ120" s="9"/>
      <c r="AK120" s="9"/>
    </row>
    <row r="121" spans="36:37" ht="15">
      <c r="AJ121" s="9"/>
      <c r="AK121" s="9"/>
    </row>
    <row r="122" spans="36:37" ht="15">
      <c r="AJ122" s="9"/>
      <c r="AK122" s="9"/>
    </row>
    <row r="123" spans="36:37" ht="15">
      <c r="AJ123" s="9"/>
      <c r="AK123" s="9"/>
    </row>
    <row r="124" spans="36:37" ht="15">
      <c r="AJ124" s="9"/>
      <c r="AK124" s="9"/>
    </row>
    <row r="125" spans="36:37" ht="15">
      <c r="AJ125" s="9"/>
      <c r="AK125" s="9"/>
    </row>
    <row r="126" spans="36:37" ht="15">
      <c r="AJ126" s="9"/>
      <c r="AK126" s="9"/>
    </row>
    <row r="127" spans="36:37" ht="15">
      <c r="AJ127" s="9"/>
      <c r="AK127" s="9"/>
    </row>
    <row r="128" spans="36:37" ht="15">
      <c r="AJ128" s="9"/>
      <c r="AK128" s="9"/>
    </row>
    <row r="129" spans="36:37" ht="15">
      <c r="AJ129" s="9"/>
      <c r="AK129" s="9"/>
    </row>
    <row r="130" spans="36:37" ht="15">
      <c r="AJ130" s="9"/>
      <c r="AK130" s="9"/>
    </row>
    <row r="131" spans="36:37" ht="15">
      <c r="AJ131" s="9"/>
      <c r="AK131" s="9"/>
    </row>
    <row r="132" spans="36:37" ht="15">
      <c r="AJ132" s="9"/>
      <c r="AK132" s="9"/>
    </row>
    <row r="133" spans="36:37" ht="15">
      <c r="AJ133" s="9"/>
      <c r="AK133" s="9"/>
    </row>
    <row r="134" spans="36:37" ht="15">
      <c r="AJ134" s="9"/>
      <c r="AK134" s="9"/>
    </row>
    <row r="135" spans="36:37" ht="15">
      <c r="AJ135" s="9"/>
      <c r="AK135" s="9"/>
    </row>
    <row r="136" spans="36:37" ht="15">
      <c r="AJ136" s="9"/>
      <c r="AK136" s="9"/>
    </row>
    <row r="137" spans="36:37" ht="15">
      <c r="AJ137" s="9"/>
      <c r="AK137" s="9"/>
    </row>
    <row r="138" spans="36:37" ht="15">
      <c r="AJ138" s="9"/>
      <c r="AK138" s="9"/>
    </row>
    <row r="139" spans="36:37" ht="15">
      <c r="AJ139" s="9"/>
      <c r="AK139" s="9"/>
    </row>
    <row r="140" spans="36:37" ht="15">
      <c r="AJ140" s="9"/>
      <c r="AK140" s="9"/>
    </row>
    <row r="141" spans="36:37" ht="15">
      <c r="AJ141" s="9"/>
      <c r="AK141" s="9"/>
    </row>
    <row r="142" spans="36:37" ht="15">
      <c r="AJ142" s="9"/>
      <c r="AK142" s="9"/>
    </row>
    <row r="143" spans="36:37" ht="15">
      <c r="AJ143" s="9"/>
      <c r="AK143" s="9"/>
    </row>
    <row r="144" spans="36:37" ht="15">
      <c r="AJ144" s="9"/>
      <c r="AK144" s="9"/>
    </row>
    <row r="145" spans="36:37" ht="15">
      <c r="AJ145" s="9"/>
      <c r="AK145" s="9"/>
    </row>
    <row r="146" spans="36:37" ht="15">
      <c r="AJ146" s="9"/>
      <c r="AK146" s="9"/>
    </row>
    <row r="147" spans="36:37" ht="15">
      <c r="AJ147" s="9"/>
      <c r="AK147" s="9"/>
    </row>
    <row r="148" spans="36:37" ht="15">
      <c r="AJ148" s="9"/>
      <c r="AK148" s="9"/>
    </row>
    <row r="149" spans="36:37" ht="15">
      <c r="AJ149" s="9"/>
      <c r="AK149" s="9"/>
    </row>
    <row r="150" spans="36:37" ht="15">
      <c r="AJ150" s="9"/>
      <c r="AK150" s="9"/>
    </row>
    <row r="151" spans="36:37" ht="15">
      <c r="AJ151" s="9"/>
      <c r="AK151" s="9"/>
    </row>
    <row r="152" spans="36:37" ht="15">
      <c r="AJ152" s="9"/>
      <c r="AK152" s="9"/>
    </row>
    <row r="153" spans="36:37" ht="15">
      <c r="AJ153" s="9"/>
      <c r="AK153" s="9"/>
    </row>
    <row r="154" spans="36:37" ht="15">
      <c r="AJ154" s="9"/>
      <c r="AK154" s="9"/>
    </row>
    <row r="155" spans="36:37" ht="15">
      <c r="AJ155" s="9"/>
      <c r="AK155" s="9"/>
    </row>
    <row r="156" spans="36:37" ht="15">
      <c r="AJ156" s="9"/>
      <c r="AK156" s="9"/>
    </row>
    <row r="157" spans="36:37" ht="15">
      <c r="AJ157" s="9"/>
      <c r="AK157" s="9"/>
    </row>
    <row r="158" spans="36:37" ht="15">
      <c r="AJ158" s="9"/>
      <c r="AK158" s="9"/>
    </row>
    <row r="159" spans="36:37" ht="15">
      <c r="AJ159" s="9"/>
      <c r="AK159" s="9"/>
    </row>
    <row r="160" spans="36:37" ht="15">
      <c r="AJ160" s="9"/>
      <c r="AK160" s="9"/>
    </row>
    <row r="161" spans="36:37" ht="15">
      <c r="AJ161" s="9"/>
      <c r="AK161" s="9"/>
    </row>
    <row r="162" spans="36:37" ht="15">
      <c r="AJ162" s="9"/>
      <c r="AK162" s="9"/>
    </row>
    <row r="163" spans="36:37" ht="15">
      <c r="AJ163" s="9"/>
      <c r="AK163" s="9"/>
    </row>
    <row r="164" spans="36:37" ht="15">
      <c r="AJ164" s="9"/>
      <c r="AK164" s="9"/>
    </row>
    <row r="165" spans="36:37" ht="15">
      <c r="AJ165" s="9"/>
      <c r="AK165" s="9"/>
    </row>
    <row r="166" spans="36:37" ht="15">
      <c r="AJ166" s="9"/>
      <c r="AK166" s="9"/>
    </row>
  </sheetData>
  <sheetProtection/>
  <mergeCells count="12">
    <mergeCell ref="AT8:AW8"/>
    <mergeCell ref="AP8:AS8"/>
    <mergeCell ref="AL8:AO8"/>
    <mergeCell ref="J8:M8"/>
    <mergeCell ref="F8:I8"/>
    <mergeCell ref="B8:E8"/>
    <mergeCell ref="AH8:AK8"/>
    <mergeCell ref="AD8:AG8"/>
    <mergeCell ref="Z8:AC8"/>
    <mergeCell ref="V8:Y8"/>
    <mergeCell ref="R8:U8"/>
    <mergeCell ref="N8:Q8"/>
  </mergeCells>
  <printOptions/>
  <pageMargins left="0" right="0" top="0" bottom="0" header="0" footer="0"/>
  <pageSetup fitToHeight="10" fitToWidth="2" orientation="landscape" paperSize="9" scale="51" r:id="rId1"/>
</worksheet>
</file>

<file path=xl/worksheets/sheet2.xml><?xml version="1.0" encoding="utf-8"?>
<worksheet xmlns="http://schemas.openxmlformats.org/spreadsheetml/2006/main" xmlns:r="http://schemas.openxmlformats.org/officeDocument/2006/relationships">
  <dimension ref="A1:AW93"/>
  <sheetViews>
    <sheetView tabSelected="1" zoomScale="55" zoomScaleNormal="55" zoomScalePageLayoutView="0" workbookViewId="0" topLeftCell="A70">
      <selection activeCell="B9" sqref="B9"/>
    </sheetView>
  </sheetViews>
  <sheetFormatPr defaultColWidth="9.00390625" defaultRowHeight="12.75"/>
  <cols>
    <col min="1" max="1" width="52.00390625" style="0" customWidth="1"/>
    <col min="2" max="49" width="23.50390625" style="0" customWidth="1"/>
  </cols>
  <sheetData>
    <row r="1" spans="1:49" ht="21">
      <c r="A1" s="112" t="s">
        <v>90</v>
      </c>
      <c r="B1" s="5"/>
      <c r="C1" s="6"/>
      <c r="D1" s="7"/>
      <c r="E1" s="7"/>
      <c r="F1" s="8"/>
      <c r="G1" s="9"/>
      <c r="H1" s="9"/>
      <c r="I1" s="9"/>
      <c r="J1" s="9"/>
      <c r="K1" s="9"/>
      <c r="L1" s="9"/>
      <c r="M1" s="9"/>
      <c r="N1" s="9"/>
      <c r="O1" s="9"/>
      <c r="P1" s="9"/>
      <c r="Q1" s="9"/>
      <c r="R1" s="9"/>
      <c r="S1" s="9"/>
      <c r="T1" s="9"/>
      <c r="U1" s="9"/>
      <c r="V1" s="9"/>
      <c r="W1" s="9"/>
      <c r="X1" s="9"/>
      <c r="Y1" s="9"/>
      <c r="Z1" s="9"/>
      <c r="AA1" s="9"/>
      <c r="AB1" s="9"/>
      <c r="AC1" s="9"/>
      <c r="AD1" s="9"/>
      <c r="AE1" s="9"/>
      <c r="AF1" s="9"/>
      <c r="AG1" s="9"/>
      <c r="AH1" s="9"/>
      <c r="AI1" s="9"/>
      <c r="AJ1" s="10"/>
      <c r="AK1" s="10"/>
      <c r="AL1" s="9"/>
      <c r="AM1" s="9"/>
      <c r="AN1" s="9"/>
      <c r="AO1" s="9"/>
      <c r="AP1" s="9"/>
      <c r="AQ1" s="9"/>
      <c r="AR1" s="9"/>
      <c r="AS1" s="9"/>
      <c r="AT1" s="9"/>
      <c r="AU1" s="9"/>
      <c r="AV1" s="9"/>
      <c r="AW1" s="9"/>
    </row>
    <row r="2" spans="1:49" ht="15">
      <c r="A2" s="113" t="s">
        <v>93</v>
      </c>
      <c r="B2" s="11"/>
      <c r="C2" s="7"/>
      <c r="D2" s="12"/>
      <c r="E2" s="12"/>
      <c r="F2" s="8"/>
      <c r="G2" s="9"/>
      <c r="H2" s="9"/>
      <c r="I2" s="9"/>
      <c r="J2" s="9"/>
      <c r="K2" s="9"/>
      <c r="L2" s="9"/>
      <c r="M2" s="9"/>
      <c r="N2" s="9"/>
      <c r="O2" s="9"/>
      <c r="P2" s="9"/>
      <c r="Q2" s="9"/>
      <c r="R2" s="9"/>
      <c r="S2" s="9"/>
      <c r="T2" s="9"/>
      <c r="U2" s="9"/>
      <c r="V2" s="9"/>
      <c r="W2" s="9"/>
      <c r="X2" s="9"/>
      <c r="Y2" s="9"/>
      <c r="Z2" s="9"/>
      <c r="AA2" s="9"/>
      <c r="AB2" s="9"/>
      <c r="AC2" s="9"/>
      <c r="AD2" s="9"/>
      <c r="AE2" s="9"/>
      <c r="AF2" s="9"/>
      <c r="AG2" s="9"/>
      <c r="AH2" s="9"/>
      <c r="AI2" s="9"/>
      <c r="AJ2" s="10"/>
      <c r="AK2" s="10"/>
      <c r="AL2" s="9"/>
      <c r="AM2" s="9"/>
      <c r="AN2" s="9"/>
      <c r="AO2" s="9"/>
      <c r="AP2" s="9"/>
      <c r="AQ2" s="9"/>
      <c r="AR2" s="9"/>
      <c r="AS2" s="9"/>
      <c r="AT2" s="9"/>
      <c r="AU2" s="9"/>
      <c r="AV2" s="9"/>
      <c r="AW2" s="9"/>
    </row>
    <row r="3" spans="1:49" ht="15">
      <c r="A3" s="114" t="s">
        <v>91</v>
      </c>
      <c r="B3" s="13"/>
      <c r="C3" s="12"/>
      <c r="D3" s="8"/>
      <c r="E3" s="8"/>
      <c r="F3" s="8"/>
      <c r="G3" s="9"/>
      <c r="H3" s="9"/>
      <c r="I3" s="9"/>
      <c r="J3" s="9"/>
      <c r="K3" s="9"/>
      <c r="L3" s="9"/>
      <c r="M3" s="9"/>
      <c r="N3" s="9"/>
      <c r="O3" s="9"/>
      <c r="P3" s="9"/>
      <c r="Q3" s="9"/>
      <c r="R3" s="9"/>
      <c r="S3" s="9"/>
      <c r="T3" s="9"/>
      <c r="U3" s="9"/>
      <c r="V3" s="9"/>
      <c r="W3" s="9"/>
      <c r="X3" s="9"/>
      <c r="Y3" s="9"/>
      <c r="Z3" s="9"/>
      <c r="AA3" s="9"/>
      <c r="AB3" s="9"/>
      <c r="AC3" s="9"/>
      <c r="AD3" s="9"/>
      <c r="AE3" s="9"/>
      <c r="AF3" s="9"/>
      <c r="AG3" s="9"/>
      <c r="AH3" s="9"/>
      <c r="AI3" s="9"/>
      <c r="AJ3" s="10"/>
      <c r="AK3" s="10"/>
      <c r="AL3" s="9"/>
      <c r="AM3" s="9"/>
      <c r="AN3" s="9"/>
      <c r="AO3" s="9"/>
      <c r="AP3" s="9"/>
      <c r="AQ3" s="9"/>
      <c r="AR3" s="9"/>
      <c r="AS3" s="9"/>
      <c r="AT3" s="9"/>
      <c r="AU3" s="9"/>
      <c r="AV3" s="9"/>
      <c r="AW3" s="9"/>
    </row>
    <row r="4" spans="1:49" ht="15">
      <c r="A4" s="115"/>
      <c r="B4" s="14"/>
      <c r="C4" s="15"/>
      <c r="D4" s="8"/>
      <c r="E4" s="8"/>
      <c r="F4" s="8"/>
      <c r="G4" s="9"/>
      <c r="H4" s="9"/>
      <c r="I4" s="9"/>
      <c r="J4" s="9"/>
      <c r="K4" s="9"/>
      <c r="L4" s="9"/>
      <c r="M4" s="9"/>
      <c r="N4" s="9"/>
      <c r="O4" s="9"/>
      <c r="P4" s="9"/>
      <c r="Q4" s="9"/>
      <c r="R4" s="9"/>
      <c r="S4" s="9"/>
      <c r="T4" s="9"/>
      <c r="U4" s="9"/>
      <c r="V4" s="9"/>
      <c r="W4" s="9"/>
      <c r="X4" s="9"/>
      <c r="Y4" s="9"/>
      <c r="Z4" s="9"/>
      <c r="AA4" s="9"/>
      <c r="AB4" s="9"/>
      <c r="AC4" s="9"/>
      <c r="AD4" s="9"/>
      <c r="AE4" s="9"/>
      <c r="AF4" s="9"/>
      <c r="AG4" s="9"/>
      <c r="AH4" s="9"/>
      <c r="AI4" s="9"/>
      <c r="AJ4" s="10"/>
      <c r="AK4" s="10"/>
      <c r="AL4" s="9"/>
      <c r="AM4" s="9"/>
      <c r="AN4" s="9"/>
      <c r="AO4" s="9"/>
      <c r="AP4" s="9"/>
      <c r="AQ4" s="9"/>
      <c r="AR4" s="9"/>
      <c r="AS4" s="9"/>
      <c r="AT4" s="9"/>
      <c r="AU4" s="9"/>
      <c r="AV4" s="9"/>
      <c r="AW4" s="9"/>
    </row>
    <row r="5" spans="1:49" ht="15">
      <c r="A5" s="116" t="s">
        <v>92</v>
      </c>
      <c r="B5" s="16"/>
      <c r="C5" s="17"/>
      <c r="D5" s="17"/>
      <c r="E5" s="17"/>
      <c r="F5" s="18"/>
      <c r="G5" s="9"/>
      <c r="H5" s="9"/>
      <c r="I5" s="9"/>
      <c r="J5" s="9"/>
      <c r="K5" s="9"/>
      <c r="L5" s="9"/>
      <c r="M5" s="9"/>
      <c r="N5" s="9"/>
      <c r="O5" s="9"/>
      <c r="P5" s="9"/>
      <c r="Q5" s="9"/>
      <c r="R5" s="9"/>
      <c r="S5" s="9"/>
      <c r="T5" s="9"/>
      <c r="U5" s="9"/>
      <c r="V5" s="9"/>
      <c r="W5" s="9"/>
      <c r="X5" s="9"/>
      <c r="Y5" s="9"/>
      <c r="Z5" s="9"/>
      <c r="AA5" s="9"/>
      <c r="AB5" s="9"/>
      <c r="AC5" s="9"/>
      <c r="AD5" s="9"/>
      <c r="AE5" s="9"/>
      <c r="AF5" s="9"/>
      <c r="AG5" s="9"/>
      <c r="AH5" s="9"/>
      <c r="AI5" s="9"/>
      <c r="AJ5" s="10"/>
      <c r="AK5" s="10"/>
      <c r="AL5" s="9"/>
      <c r="AM5" s="9"/>
      <c r="AN5" s="9"/>
      <c r="AO5" s="9"/>
      <c r="AP5" s="9"/>
      <c r="AQ5" s="9"/>
      <c r="AR5" s="9"/>
      <c r="AS5" s="9"/>
      <c r="AT5" s="9"/>
      <c r="AU5" s="9"/>
      <c r="AV5" s="9"/>
      <c r="AW5" s="9"/>
    </row>
    <row r="6" spans="1:49" ht="15">
      <c r="A6" s="12"/>
      <c r="B6" s="12"/>
      <c r="C6" s="12"/>
      <c r="D6" s="12"/>
      <c r="E6" s="12"/>
      <c r="F6" s="12"/>
      <c r="G6" s="9"/>
      <c r="H6" s="9"/>
      <c r="I6" s="9"/>
      <c r="J6" s="9"/>
      <c r="K6" s="9"/>
      <c r="L6" s="9"/>
      <c r="M6" s="9"/>
      <c r="N6" s="9"/>
      <c r="O6" s="9"/>
      <c r="P6" s="9"/>
      <c r="Q6" s="9"/>
      <c r="R6" s="9"/>
      <c r="S6" s="9"/>
      <c r="T6" s="9"/>
      <c r="U6" s="9"/>
      <c r="V6" s="9"/>
      <c r="W6" s="9"/>
      <c r="X6" s="9"/>
      <c r="Y6" s="9"/>
      <c r="Z6" s="9"/>
      <c r="AA6" s="9"/>
      <c r="AB6" s="9"/>
      <c r="AC6" s="9"/>
      <c r="AD6" s="9"/>
      <c r="AE6" s="9"/>
      <c r="AF6" s="9"/>
      <c r="AG6" s="9"/>
      <c r="AH6" s="9"/>
      <c r="AI6" s="9"/>
      <c r="AJ6" s="10"/>
      <c r="AK6" s="10"/>
      <c r="AL6" s="9"/>
      <c r="AM6" s="9"/>
      <c r="AN6" s="9"/>
      <c r="AO6" s="9"/>
      <c r="AP6" s="9"/>
      <c r="AQ6" s="9"/>
      <c r="AR6" s="9"/>
      <c r="AS6" s="9"/>
      <c r="AT6" s="9"/>
      <c r="AU6" s="9"/>
      <c r="AV6" s="9"/>
      <c r="AW6" s="9"/>
    </row>
    <row r="7" spans="1:49" ht="15">
      <c r="A7" s="19"/>
      <c r="B7" s="19"/>
      <c r="C7" s="19"/>
      <c r="D7" s="20"/>
      <c r="E7" s="20"/>
      <c r="F7" s="8"/>
      <c r="G7" s="9"/>
      <c r="H7" s="9"/>
      <c r="I7" s="9"/>
      <c r="J7" s="9"/>
      <c r="K7" s="9"/>
      <c r="L7" s="9"/>
      <c r="M7" s="9"/>
      <c r="N7" s="9"/>
      <c r="O7" s="9"/>
      <c r="P7" s="9"/>
      <c r="Q7" s="9"/>
      <c r="R7" s="9"/>
      <c r="S7" s="9"/>
      <c r="T7" s="9"/>
      <c r="U7" s="9"/>
      <c r="V7" s="9"/>
      <c r="W7" s="9"/>
      <c r="X7" s="9"/>
      <c r="Y7" s="9"/>
      <c r="Z7" s="9"/>
      <c r="AA7" s="9"/>
      <c r="AB7" s="9"/>
      <c r="AC7" s="9"/>
      <c r="AD7" s="9"/>
      <c r="AE7" s="9"/>
      <c r="AF7" s="9"/>
      <c r="AG7" s="9"/>
      <c r="AH7" s="9"/>
      <c r="AI7" s="9"/>
      <c r="AJ7" s="10"/>
      <c r="AK7" s="10"/>
      <c r="AL7" s="9"/>
      <c r="AM7" s="9"/>
      <c r="AN7" s="9"/>
      <c r="AO7" s="9"/>
      <c r="AP7" s="9"/>
      <c r="AQ7" s="9"/>
      <c r="AR7" s="9"/>
      <c r="AS7" s="9"/>
      <c r="AT7" s="9"/>
      <c r="AU7" s="9"/>
      <c r="AV7" s="9"/>
      <c r="AW7" s="9"/>
    </row>
    <row r="8" spans="1:49" ht="63" customHeight="1">
      <c r="A8" s="21"/>
      <c r="B8" s="22" t="s">
        <v>176</v>
      </c>
      <c r="C8" s="23"/>
      <c r="D8" s="23"/>
      <c r="E8" s="23"/>
      <c r="F8" s="24" t="s">
        <v>175</v>
      </c>
      <c r="G8" s="25"/>
      <c r="H8" s="25"/>
      <c r="I8" s="25"/>
      <c r="J8" s="22" t="s">
        <v>47</v>
      </c>
      <c r="K8" s="23"/>
      <c r="L8" s="23"/>
      <c r="M8" s="23"/>
      <c r="N8" s="22" t="s">
        <v>174</v>
      </c>
      <c r="O8" s="23"/>
      <c r="P8" s="23"/>
      <c r="Q8" s="23"/>
      <c r="R8" s="22" t="s">
        <v>173</v>
      </c>
      <c r="S8" s="23"/>
      <c r="T8" s="23"/>
      <c r="U8" s="23"/>
      <c r="V8" s="22" t="s">
        <v>80</v>
      </c>
      <c r="W8" s="23"/>
      <c r="X8" s="23"/>
      <c r="Y8" s="23"/>
      <c r="Z8" s="22" t="s">
        <v>172</v>
      </c>
      <c r="AA8" s="23"/>
      <c r="AB8" s="23"/>
      <c r="AC8" s="23"/>
      <c r="AD8" s="22" t="s">
        <v>2</v>
      </c>
      <c r="AE8" s="23"/>
      <c r="AF8" s="23"/>
      <c r="AG8" s="23"/>
      <c r="AH8" s="22" t="s">
        <v>171</v>
      </c>
      <c r="AI8" s="23"/>
      <c r="AJ8" s="23"/>
      <c r="AK8" s="23"/>
      <c r="AL8" s="22" t="s">
        <v>170</v>
      </c>
      <c r="AM8" s="23"/>
      <c r="AN8" s="23"/>
      <c r="AO8" s="23"/>
      <c r="AP8" s="22" t="s">
        <v>169</v>
      </c>
      <c r="AQ8" s="23"/>
      <c r="AR8" s="23"/>
      <c r="AS8" s="23"/>
      <c r="AT8" s="22" t="s">
        <v>168</v>
      </c>
      <c r="AU8" s="23"/>
      <c r="AV8" s="23"/>
      <c r="AW8" s="23"/>
    </row>
    <row r="9" spans="1:49" ht="70.5" customHeight="1">
      <c r="A9" s="26"/>
      <c r="B9" s="129" t="s">
        <v>164</v>
      </c>
      <c r="C9" s="130" t="s">
        <v>165</v>
      </c>
      <c r="D9" s="130" t="s">
        <v>166</v>
      </c>
      <c r="E9" s="130" t="s">
        <v>167</v>
      </c>
      <c r="F9" s="129" t="s">
        <v>164</v>
      </c>
      <c r="G9" s="130" t="s">
        <v>165</v>
      </c>
      <c r="H9" s="130" t="s">
        <v>166</v>
      </c>
      <c r="I9" s="130" t="s">
        <v>167</v>
      </c>
      <c r="J9" s="129" t="s">
        <v>164</v>
      </c>
      <c r="K9" s="130" t="s">
        <v>165</v>
      </c>
      <c r="L9" s="130" t="s">
        <v>166</v>
      </c>
      <c r="M9" s="130" t="s">
        <v>167</v>
      </c>
      <c r="N9" s="129" t="s">
        <v>164</v>
      </c>
      <c r="O9" s="130" t="s">
        <v>165</v>
      </c>
      <c r="P9" s="130" t="s">
        <v>166</v>
      </c>
      <c r="Q9" s="130" t="s">
        <v>167</v>
      </c>
      <c r="R9" s="129" t="s">
        <v>164</v>
      </c>
      <c r="S9" s="130" t="s">
        <v>165</v>
      </c>
      <c r="T9" s="130" t="s">
        <v>166</v>
      </c>
      <c r="U9" s="130" t="s">
        <v>167</v>
      </c>
      <c r="V9" s="129" t="s">
        <v>164</v>
      </c>
      <c r="W9" s="130" t="s">
        <v>165</v>
      </c>
      <c r="X9" s="130" t="s">
        <v>166</v>
      </c>
      <c r="Y9" s="130" t="s">
        <v>167</v>
      </c>
      <c r="Z9" s="129" t="s">
        <v>164</v>
      </c>
      <c r="AA9" s="130" t="s">
        <v>165</v>
      </c>
      <c r="AB9" s="130" t="s">
        <v>166</v>
      </c>
      <c r="AC9" s="130" t="s">
        <v>167</v>
      </c>
      <c r="AD9" s="129" t="s">
        <v>164</v>
      </c>
      <c r="AE9" s="130" t="s">
        <v>165</v>
      </c>
      <c r="AF9" s="130" t="s">
        <v>166</v>
      </c>
      <c r="AG9" s="130" t="s">
        <v>167</v>
      </c>
      <c r="AH9" s="129" t="s">
        <v>164</v>
      </c>
      <c r="AI9" s="130" t="s">
        <v>165</v>
      </c>
      <c r="AJ9" s="130" t="s">
        <v>166</v>
      </c>
      <c r="AK9" s="130" t="s">
        <v>167</v>
      </c>
      <c r="AL9" s="129" t="s">
        <v>164</v>
      </c>
      <c r="AM9" s="130" t="s">
        <v>165</v>
      </c>
      <c r="AN9" s="130" t="s">
        <v>166</v>
      </c>
      <c r="AO9" s="130" t="s">
        <v>167</v>
      </c>
      <c r="AP9" s="129" t="s">
        <v>164</v>
      </c>
      <c r="AQ9" s="130" t="s">
        <v>165</v>
      </c>
      <c r="AR9" s="130" t="s">
        <v>166</v>
      </c>
      <c r="AS9" s="130" t="s">
        <v>167</v>
      </c>
      <c r="AT9" s="129" t="s">
        <v>164</v>
      </c>
      <c r="AU9" s="130" t="s">
        <v>165</v>
      </c>
      <c r="AV9" s="130" t="s">
        <v>166</v>
      </c>
      <c r="AW9" s="130" t="s">
        <v>167</v>
      </c>
    </row>
    <row r="10" spans="1:49" ht="15">
      <c r="A10" s="117" t="s">
        <v>94</v>
      </c>
      <c r="B10" s="30"/>
      <c r="C10" s="30"/>
      <c r="D10" s="30"/>
      <c r="E10" s="30"/>
      <c r="F10" s="30"/>
      <c r="G10" s="30"/>
      <c r="H10" s="30"/>
      <c r="I10" s="30"/>
      <c r="J10" s="30"/>
      <c r="K10" s="30"/>
      <c r="L10" s="30"/>
      <c r="M10" s="30"/>
      <c r="N10" s="30"/>
      <c r="O10" s="30"/>
      <c r="P10" s="30"/>
      <c r="Q10" s="30"/>
      <c r="R10" s="30"/>
      <c r="S10" s="30"/>
      <c r="T10" s="30"/>
      <c r="U10" s="30"/>
      <c r="V10" s="30"/>
      <c r="W10" s="30"/>
      <c r="X10" s="30"/>
      <c r="Y10" s="30"/>
      <c r="Z10" s="31"/>
      <c r="AA10" s="32"/>
      <c r="AB10" s="31"/>
      <c r="AC10" s="31"/>
      <c r="AD10" s="33"/>
      <c r="AE10" s="30"/>
      <c r="AF10" s="30"/>
      <c r="AG10" s="30"/>
      <c r="AH10" s="30"/>
      <c r="AI10" s="30"/>
      <c r="AJ10" s="30"/>
      <c r="AK10" s="30"/>
      <c r="AL10" s="30"/>
      <c r="AM10" s="30"/>
      <c r="AN10" s="30"/>
      <c r="AO10" s="30"/>
      <c r="AP10" s="34"/>
      <c r="AQ10" s="35"/>
      <c r="AR10" s="35"/>
      <c r="AS10" s="35"/>
      <c r="AT10" s="30"/>
      <c r="AU10" s="30"/>
      <c r="AV10" s="30"/>
      <c r="AW10" s="30"/>
    </row>
    <row r="11" spans="1:49" ht="15">
      <c r="A11" s="118" t="s">
        <v>95</v>
      </c>
      <c r="B11" s="37">
        <v>74148</v>
      </c>
      <c r="C11" s="37">
        <v>879</v>
      </c>
      <c r="D11" s="37">
        <v>53529</v>
      </c>
      <c r="E11" s="37">
        <v>43021</v>
      </c>
      <c r="F11" s="37">
        <v>132901</v>
      </c>
      <c r="G11" s="37">
        <v>3180</v>
      </c>
      <c r="H11" s="37">
        <v>105380</v>
      </c>
      <c r="I11" s="37">
        <v>81442</v>
      </c>
      <c r="J11" s="37">
        <v>313857</v>
      </c>
      <c r="K11" s="37">
        <v>6604</v>
      </c>
      <c r="L11" s="37">
        <v>239431</v>
      </c>
      <c r="M11" s="37">
        <v>191041</v>
      </c>
      <c r="N11" s="37">
        <v>40527</v>
      </c>
      <c r="O11" s="37">
        <v>1216</v>
      </c>
      <c r="P11" s="37">
        <v>37837</v>
      </c>
      <c r="Q11" s="37">
        <v>26430</v>
      </c>
      <c r="R11" s="38">
        <v>348697.91241999995</v>
      </c>
      <c r="S11" s="38">
        <v>4887</v>
      </c>
      <c r="T11" s="38">
        <v>170612.56622999854</v>
      </c>
      <c r="U11" s="38">
        <v>136646.8827599993</v>
      </c>
      <c r="V11" s="37">
        <v>134220</v>
      </c>
      <c r="W11" s="37">
        <v>1995</v>
      </c>
      <c r="X11" s="37">
        <v>108499</v>
      </c>
      <c r="Y11" s="37">
        <v>93553</v>
      </c>
      <c r="Z11" s="38">
        <v>255380</v>
      </c>
      <c r="AA11" s="38">
        <v>3107</v>
      </c>
      <c r="AB11" s="38">
        <v>122638</v>
      </c>
      <c r="AC11" s="38">
        <v>98032</v>
      </c>
      <c r="AD11" s="39">
        <v>54628</v>
      </c>
      <c r="AE11" s="40">
        <v>3881</v>
      </c>
      <c r="AF11" s="40">
        <v>35860</v>
      </c>
      <c r="AG11" s="40">
        <v>26292</v>
      </c>
      <c r="AH11" s="37">
        <v>71727</v>
      </c>
      <c r="AI11" s="37">
        <v>1399</v>
      </c>
      <c r="AJ11" s="37">
        <v>45725</v>
      </c>
      <c r="AK11" s="37">
        <v>40996</v>
      </c>
      <c r="AL11" s="37">
        <v>38362</v>
      </c>
      <c r="AM11" s="37">
        <v>117397</v>
      </c>
      <c r="AN11" s="37">
        <v>51787</v>
      </c>
      <c r="AO11" s="37">
        <v>51745</v>
      </c>
      <c r="AP11" s="41">
        <v>11353</v>
      </c>
      <c r="AQ11" s="42">
        <v>199</v>
      </c>
      <c r="AR11" s="42">
        <v>7109</v>
      </c>
      <c r="AS11" s="42">
        <v>5474</v>
      </c>
      <c r="AT11" s="78">
        <f>SUM(B11,F11,J11,N11,R11,V11,Z11,AD11,AH11,AL11,AP11,)</f>
        <v>1475800.91242</v>
      </c>
      <c r="AU11" s="78">
        <f aca="true" t="shared" si="0" ref="AU11:AW26">SUM(C11,G11,K11,O11,S11,W11,AA11,AE11,AI11,AM11,AQ11,)</f>
        <v>144744</v>
      </c>
      <c r="AV11" s="78">
        <f t="shared" si="0"/>
        <v>978407.5662299986</v>
      </c>
      <c r="AW11" s="78">
        <f t="shared" si="0"/>
        <v>794672.8827599993</v>
      </c>
    </row>
    <row r="12" spans="1:49" ht="15">
      <c r="A12" s="118" t="s">
        <v>96</v>
      </c>
      <c r="B12" s="37">
        <v>11347</v>
      </c>
      <c r="C12" s="37">
        <v>183</v>
      </c>
      <c r="D12" s="37">
        <v>4049</v>
      </c>
      <c r="E12" s="37">
        <v>4049</v>
      </c>
      <c r="F12" s="37">
        <v>11673</v>
      </c>
      <c r="G12" s="37">
        <v>480</v>
      </c>
      <c r="H12" s="37">
        <v>8834</v>
      </c>
      <c r="I12" s="37">
        <v>8834</v>
      </c>
      <c r="J12" s="37">
        <v>36981</v>
      </c>
      <c r="K12" s="37">
        <v>754</v>
      </c>
      <c r="L12" s="37">
        <v>23651</v>
      </c>
      <c r="M12" s="37">
        <v>23072</v>
      </c>
      <c r="N12" s="37"/>
      <c r="O12" s="37"/>
      <c r="P12" s="37"/>
      <c r="Q12" s="37"/>
      <c r="R12" s="38">
        <v>63245.40926999999</v>
      </c>
      <c r="S12" s="38">
        <v>1532</v>
      </c>
      <c r="T12" s="38">
        <v>30313.69196000007</v>
      </c>
      <c r="U12" s="38">
        <v>30313.69196000007</v>
      </c>
      <c r="V12" s="37">
        <v>3562</v>
      </c>
      <c r="W12" s="37">
        <v>74</v>
      </c>
      <c r="X12" s="37">
        <v>3090</v>
      </c>
      <c r="Y12" s="37">
        <v>2811</v>
      </c>
      <c r="Z12" s="38">
        <v>49107</v>
      </c>
      <c r="AA12" s="38">
        <v>1126</v>
      </c>
      <c r="AB12" s="38">
        <v>31215</v>
      </c>
      <c r="AC12" s="38">
        <v>29021</v>
      </c>
      <c r="AD12" s="39">
        <v>3214</v>
      </c>
      <c r="AE12" s="40">
        <v>21</v>
      </c>
      <c r="AF12" s="40">
        <v>2248</v>
      </c>
      <c r="AG12" s="40">
        <v>2248</v>
      </c>
      <c r="AH12" s="37">
        <v>5110</v>
      </c>
      <c r="AI12" s="37">
        <v>111</v>
      </c>
      <c r="AJ12" s="37">
        <v>3586</v>
      </c>
      <c r="AK12" s="37">
        <v>3368</v>
      </c>
      <c r="AL12" s="37">
        <v>0</v>
      </c>
      <c r="AM12" s="37">
        <v>0</v>
      </c>
      <c r="AN12" s="37">
        <v>0</v>
      </c>
      <c r="AO12" s="37">
        <v>0</v>
      </c>
      <c r="AP12" s="41">
        <v>0</v>
      </c>
      <c r="AQ12" s="42">
        <v>0</v>
      </c>
      <c r="AR12" s="42">
        <v>0</v>
      </c>
      <c r="AS12" s="42">
        <v>0</v>
      </c>
      <c r="AT12" s="78">
        <f aca="true" t="shared" si="1" ref="AT12:AW75">SUM(B12,F12,J12,N12,R12,V12,Z12,AD12,AH12,AL12,AP12,)</f>
        <v>184239.40927</v>
      </c>
      <c r="AU12" s="78">
        <f t="shared" si="0"/>
        <v>4281</v>
      </c>
      <c r="AV12" s="78">
        <f t="shared" si="0"/>
        <v>106986.69196000007</v>
      </c>
      <c r="AW12" s="78">
        <f t="shared" si="0"/>
        <v>103716.69196000007</v>
      </c>
    </row>
    <row r="13" spans="1:49" ht="15">
      <c r="A13" s="119" t="s">
        <v>97</v>
      </c>
      <c r="B13" s="87">
        <v>85495</v>
      </c>
      <c r="C13" s="87">
        <v>1062</v>
      </c>
      <c r="D13" s="87">
        <v>57578</v>
      </c>
      <c r="E13" s="87">
        <v>47070</v>
      </c>
      <c r="F13" s="87">
        <v>144574</v>
      </c>
      <c r="G13" s="87">
        <v>3660</v>
      </c>
      <c r="H13" s="87">
        <v>114214</v>
      </c>
      <c r="I13" s="87">
        <v>90276</v>
      </c>
      <c r="J13" s="87">
        <v>350838</v>
      </c>
      <c r="K13" s="87">
        <v>7358</v>
      </c>
      <c r="L13" s="87">
        <v>263082</v>
      </c>
      <c r="M13" s="87">
        <v>214112</v>
      </c>
      <c r="N13" s="87">
        <v>40527</v>
      </c>
      <c r="O13" s="87">
        <v>1216</v>
      </c>
      <c r="P13" s="87">
        <v>37837</v>
      </c>
      <c r="Q13" s="87">
        <v>26430</v>
      </c>
      <c r="R13" s="87">
        <v>411943.32168999995</v>
      </c>
      <c r="S13" s="87">
        <v>6419</v>
      </c>
      <c r="T13" s="87">
        <v>200926.25818999863</v>
      </c>
      <c r="U13" s="87">
        <v>166960.5747199994</v>
      </c>
      <c r="V13" s="87">
        <v>137782</v>
      </c>
      <c r="W13" s="87">
        <v>2069</v>
      </c>
      <c r="X13" s="87">
        <v>111589</v>
      </c>
      <c r="Y13" s="87">
        <v>96364</v>
      </c>
      <c r="Z13" s="87">
        <v>304487</v>
      </c>
      <c r="AA13" s="87">
        <v>4233</v>
      </c>
      <c r="AB13" s="87">
        <v>153853</v>
      </c>
      <c r="AC13" s="87">
        <v>127053</v>
      </c>
      <c r="AD13" s="111">
        <f>SUM(AD11:AD12)</f>
        <v>57842</v>
      </c>
      <c r="AE13" s="96">
        <f>SUM(AE11:AE12)</f>
        <v>3902</v>
      </c>
      <c r="AF13" s="96">
        <f>SUM(AF11:AF12)</f>
        <v>38108</v>
      </c>
      <c r="AG13" s="96">
        <f>SUM(AG11:AG12)</f>
        <v>28540</v>
      </c>
      <c r="AH13" s="87">
        <v>76837</v>
      </c>
      <c r="AI13" s="87">
        <v>1510</v>
      </c>
      <c r="AJ13" s="87">
        <v>49311</v>
      </c>
      <c r="AK13" s="87">
        <v>44364</v>
      </c>
      <c r="AL13" s="87">
        <v>38362</v>
      </c>
      <c r="AM13" s="87">
        <v>117397</v>
      </c>
      <c r="AN13" s="87">
        <v>51787</v>
      </c>
      <c r="AO13" s="87">
        <v>51745</v>
      </c>
      <c r="AP13" s="87">
        <v>11353</v>
      </c>
      <c r="AQ13" s="87">
        <v>199</v>
      </c>
      <c r="AR13" s="87">
        <v>7109</v>
      </c>
      <c r="AS13" s="87">
        <v>5474</v>
      </c>
      <c r="AT13" s="91">
        <f t="shared" si="1"/>
        <v>1660040.32169</v>
      </c>
      <c r="AU13" s="91">
        <f t="shared" si="0"/>
        <v>149025</v>
      </c>
      <c r="AV13" s="91">
        <f t="shared" si="0"/>
        <v>1085394.2581899986</v>
      </c>
      <c r="AW13" s="91">
        <f t="shared" si="0"/>
        <v>898388.5747199995</v>
      </c>
    </row>
    <row r="14" spans="1:49" ht="15">
      <c r="A14" s="117" t="s">
        <v>98</v>
      </c>
      <c r="B14" s="47"/>
      <c r="C14" s="47"/>
      <c r="D14" s="47"/>
      <c r="E14" s="47"/>
      <c r="F14" s="47"/>
      <c r="G14" s="47"/>
      <c r="H14" s="47"/>
      <c r="I14" s="47"/>
      <c r="J14" s="47"/>
      <c r="K14" s="47"/>
      <c r="L14" s="47"/>
      <c r="M14" s="47"/>
      <c r="N14" s="47"/>
      <c r="O14" s="47"/>
      <c r="P14" s="47"/>
      <c r="Q14" s="47"/>
      <c r="R14" s="47"/>
      <c r="S14" s="47"/>
      <c r="T14" s="47"/>
      <c r="U14" s="47"/>
      <c r="V14" s="47"/>
      <c r="W14" s="47"/>
      <c r="X14" s="47"/>
      <c r="Y14" s="47"/>
      <c r="Z14" s="31"/>
      <c r="AA14" s="31"/>
      <c r="AB14" s="31"/>
      <c r="AC14" s="31"/>
      <c r="AD14" s="79"/>
      <c r="AE14" s="47"/>
      <c r="AF14" s="47"/>
      <c r="AG14" s="47"/>
      <c r="AH14" s="47"/>
      <c r="AI14" s="47"/>
      <c r="AJ14" s="47"/>
      <c r="AK14" s="47"/>
      <c r="AL14" s="47"/>
      <c r="AM14" s="47"/>
      <c r="AN14" s="47"/>
      <c r="AO14" s="47"/>
      <c r="AP14" s="34"/>
      <c r="AQ14" s="35"/>
      <c r="AR14" s="35"/>
      <c r="AS14" s="35"/>
      <c r="AT14" s="35"/>
      <c r="AU14" s="35"/>
      <c r="AV14" s="35"/>
      <c r="AW14" s="35"/>
    </row>
    <row r="15" spans="1:49" ht="15">
      <c r="A15" s="118" t="s">
        <v>99</v>
      </c>
      <c r="B15" s="37">
        <v>82488</v>
      </c>
      <c r="C15" s="37">
        <v>1061</v>
      </c>
      <c r="D15" s="37">
        <v>56428</v>
      </c>
      <c r="E15" s="37">
        <v>46035</v>
      </c>
      <c r="F15" s="37">
        <v>139106</v>
      </c>
      <c r="G15" s="37">
        <v>3660</v>
      </c>
      <c r="H15" s="37">
        <v>114214</v>
      </c>
      <c r="I15" s="37">
        <v>90276</v>
      </c>
      <c r="J15" s="37">
        <v>350838</v>
      </c>
      <c r="K15" s="37">
        <v>7358</v>
      </c>
      <c r="L15" s="37">
        <v>263082</v>
      </c>
      <c r="M15" s="37">
        <v>214112</v>
      </c>
      <c r="N15" s="37">
        <v>36068</v>
      </c>
      <c r="O15" s="37">
        <v>1216</v>
      </c>
      <c r="P15" s="37">
        <v>37837</v>
      </c>
      <c r="Q15" s="37">
        <v>26430</v>
      </c>
      <c r="R15" s="37">
        <v>309674.9878600001</v>
      </c>
      <c r="S15" s="37">
        <v>6404</v>
      </c>
      <c r="T15" s="37">
        <v>200514.82875000022</v>
      </c>
      <c r="U15" s="37">
        <v>166549.14528000046</v>
      </c>
      <c r="V15" s="37">
        <v>137782</v>
      </c>
      <c r="W15" s="37">
        <v>2069</v>
      </c>
      <c r="X15" s="37">
        <v>111589</v>
      </c>
      <c r="Y15" s="37">
        <v>96364</v>
      </c>
      <c r="Z15" s="38">
        <v>263769</v>
      </c>
      <c r="AA15" s="38">
        <v>4232</v>
      </c>
      <c r="AB15" s="38">
        <v>153233</v>
      </c>
      <c r="AC15" s="38">
        <v>126532</v>
      </c>
      <c r="AD15" s="43">
        <v>33740</v>
      </c>
      <c r="AE15" s="44">
        <v>3862</v>
      </c>
      <c r="AF15" s="80">
        <v>31943</v>
      </c>
      <c r="AG15" s="80">
        <v>23702</v>
      </c>
      <c r="AH15" s="37">
        <v>76837</v>
      </c>
      <c r="AI15" s="37">
        <v>1510</v>
      </c>
      <c r="AJ15" s="37">
        <v>49311</v>
      </c>
      <c r="AK15" s="37">
        <v>44364</v>
      </c>
      <c r="AL15" s="37">
        <v>38159</v>
      </c>
      <c r="AM15" s="37">
        <v>117397</v>
      </c>
      <c r="AN15" s="37">
        <v>51787</v>
      </c>
      <c r="AO15" s="37">
        <v>51745</v>
      </c>
      <c r="AP15" s="41">
        <v>6478</v>
      </c>
      <c r="AQ15" s="42">
        <v>194</v>
      </c>
      <c r="AR15" s="42">
        <v>5978</v>
      </c>
      <c r="AS15" s="42">
        <v>4485</v>
      </c>
      <c r="AT15" s="78">
        <f t="shared" si="1"/>
        <v>1474939.9878600002</v>
      </c>
      <c r="AU15" s="78">
        <f t="shared" si="0"/>
        <v>148963</v>
      </c>
      <c r="AV15" s="78">
        <f t="shared" si="0"/>
        <v>1075916.8287500003</v>
      </c>
      <c r="AW15" s="78">
        <f t="shared" si="0"/>
        <v>890594.1452800005</v>
      </c>
    </row>
    <row r="16" spans="1:49" ht="15">
      <c r="A16" s="118" t="s">
        <v>100</v>
      </c>
      <c r="B16" s="37">
        <v>3007</v>
      </c>
      <c r="C16" s="37">
        <v>1</v>
      </c>
      <c r="D16" s="37">
        <v>1150</v>
      </c>
      <c r="E16" s="37">
        <v>1035</v>
      </c>
      <c r="F16" s="37">
        <v>5468</v>
      </c>
      <c r="G16" s="37"/>
      <c r="H16" s="37"/>
      <c r="I16" s="37"/>
      <c r="J16" s="37"/>
      <c r="K16" s="37"/>
      <c r="L16" s="37"/>
      <c r="M16" s="37"/>
      <c r="N16" s="37">
        <v>4459</v>
      </c>
      <c r="O16" s="37"/>
      <c r="P16" s="37"/>
      <c r="Q16" s="37"/>
      <c r="R16" s="37">
        <v>102268.33382999999</v>
      </c>
      <c r="S16" s="37">
        <v>15</v>
      </c>
      <c r="T16" s="37">
        <v>411.42943999999994</v>
      </c>
      <c r="U16" s="37">
        <v>411.42943999999994</v>
      </c>
      <c r="V16" s="37"/>
      <c r="W16" s="37"/>
      <c r="X16" s="37"/>
      <c r="Y16" s="37"/>
      <c r="Z16" s="38">
        <v>40718</v>
      </c>
      <c r="AA16" s="38">
        <v>1</v>
      </c>
      <c r="AB16" s="38">
        <v>620</v>
      </c>
      <c r="AC16" s="38">
        <v>521</v>
      </c>
      <c r="AD16" s="43">
        <v>24102</v>
      </c>
      <c r="AE16" s="44">
        <v>40</v>
      </c>
      <c r="AF16" s="44">
        <v>6165</v>
      </c>
      <c r="AG16" s="44">
        <v>4838</v>
      </c>
      <c r="AH16" s="37"/>
      <c r="AI16" s="37"/>
      <c r="AJ16" s="37"/>
      <c r="AK16" s="37"/>
      <c r="AL16" s="37">
        <v>204</v>
      </c>
      <c r="AM16" s="37">
        <v>0</v>
      </c>
      <c r="AN16" s="37">
        <v>0</v>
      </c>
      <c r="AO16" s="37">
        <v>0</v>
      </c>
      <c r="AP16" s="41">
        <v>4875</v>
      </c>
      <c r="AQ16" s="42">
        <v>5</v>
      </c>
      <c r="AR16" s="42">
        <v>1131</v>
      </c>
      <c r="AS16" s="42">
        <v>989</v>
      </c>
      <c r="AT16" s="78">
        <f t="shared" si="1"/>
        <v>185101.33383</v>
      </c>
      <c r="AU16" s="78">
        <f t="shared" si="0"/>
        <v>62</v>
      </c>
      <c r="AV16" s="78">
        <f t="shared" si="0"/>
        <v>9477.42944</v>
      </c>
      <c r="AW16" s="78">
        <f t="shared" si="0"/>
        <v>7794.42944</v>
      </c>
    </row>
    <row r="17" spans="1:49" ht="15">
      <c r="A17" s="118" t="s">
        <v>101</v>
      </c>
      <c r="B17" s="37">
        <v>0</v>
      </c>
      <c r="C17" s="37">
        <v>0</v>
      </c>
      <c r="D17" s="37">
        <v>0</v>
      </c>
      <c r="E17" s="37">
        <v>0</v>
      </c>
      <c r="F17" s="37">
        <v>0</v>
      </c>
      <c r="G17" s="37"/>
      <c r="H17" s="37"/>
      <c r="I17" s="37"/>
      <c r="J17" s="37"/>
      <c r="K17" s="37"/>
      <c r="L17" s="37"/>
      <c r="M17" s="37"/>
      <c r="N17" s="37"/>
      <c r="O17" s="37"/>
      <c r="P17" s="37"/>
      <c r="Q17" s="37"/>
      <c r="R17" s="37">
        <v>0</v>
      </c>
      <c r="S17" s="37">
        <v>0</v>
      </c>
      <c r="T17" s="37">
        <v>0</v>
      </c>
      <c r="U17" s="37">
        <v>0</v>
      </c>
      <c r="V17" s="37"/>
      <c r="W17" s="37"/>
      <c r="X17" s="37"/>
      <c r="Y17" s="37"/>
      <c r="Z17" s="38"/>
      <c r="AA17" s="38"/>
      <c r="AB17" s="38"/>
      <c r="AC17" s="38"/>
      <c r="AD17" s="43">
        <v>0</v>
      </c>
      <c r="AE17" s="45">
        <v>0</v>
      </c>
      <c r="AF17" s="45">
        <v>0</v>
      </c>
      <c r="AG17" s="45">
        <v>0</v>
      </c>
      <c r="AH17" s="37"/>
      <c r="AI17" s="37"/>
      <c r="AJ17" s="37"/>
      <c r="AK17" s="37"/>
      <c r="AL17" s="37">
        <v>0</v>
      </c>
      <c r="AM17" s="37">
        <v>0</v>
      </c>
      <c r="AN17" s="37">
        <v>0</v>
      </c>
      <c r="AO17" s="37">
        <v>0</v>
      </c>
      <c r="AP17" s="41">
        <v>0</v>
      </c>
      <c r="AQ17" s="42">
        <v>0</v>
      </c>
      <c r="AR17" s="42">
        <v>0</v>
      </c>
      <c r="AS17" s="42">
        <v>0</v>
      </c>
      <c r="AT17" s="78">
        <f t="shared" si="1"/>
        <v>0</v>
      </c>
      <c r="AU17" s="78">
        <f t="shared" si="0"/>
        <v>0</v>
      </c>
      <c r="AV17" s="78">
        <f t="shared" si="0"/>
        <v>0</v>
      </c>
      <c r="AW17" s="78">
        <f t="shared" si="0"/>
        <v>0</v>
      </c>
    </row>
    <row r="18" spans="1:49" ht="15">
      <c r="A18" s="119" t="s">
        <v>97</v>
      </c>
      <c r="B18" s="87">
        <v>85495</v>
      </c>
      <c r="C18" s="87">
        <v>1062</v>
      </c>
      <c r="D18" s="87">
        <v>57578</v>
      </c>
      <c r="E18" s="87">
        <v>47070</v>
      </c>
      <c r="F18" s="87">
        <v>144574</v>
      </c>
      <c r="G18" s="87">
        <v>3660</v>
      </c>
      <c r="H18" s="87">
        <v>114214</v>
      </c>
      <c r="I18" s="87">
        <v>90276</v>
      </c>
      <c r="J18" s="87">
        <v>350838</v>
      </c>
      <c r="K18" s="87">
        <v>7358</v>
      </c>
      <c r="L18" s="87">
        <v>263082</v>
      </c>
      <c r="M18" s="87">
        <v>214112</v>
      </c>
      <c r="N18" s="87">
        <v>40527</v>
      </c>
      <c r="O18" s="87">
        <v>1216</v>
      </c>
      <c r="P18" s="87">
        <v>37837</v>
      </c>
      <c r="Q18" s="87">
        <v>26430</v>
      </c>
      <c r="R18" s="87">
        <v>411943.3216900001</v>
      </c>
      <c r="S18" s="87">
        <v>6419</v>
      </c>
      <c r="T18" s="87">
        <v>200926.25819000023</v>
      </c>
      <c r="U18" s="87">
        <v>166960.57472000047</v>
      </c>
      <c r="V18" s="87">
        <v>137782</v>
      </c>
      <c r="W18" s="87">
        <v>2069</v>
      </c>
      <c r="X18" s="87">
        <v>111589</v>
      </c>
      <c r="Y18" s="87">
        <v>96364</v>
      </c>
      <c r="Z18" s="87">
        <v>304487</v>
      </c>
      <c r="AA18" s="87">
        <v>4233</v>
      </c>
      <c r="AB18" s="87">
        <v>153853</v>
      </c>
      <c r="AC18" s="87">
        <v>127053</v>
      </c>
      <c r="AD18" s="110">
        <f>AD15+AD16+AD17</f>
        <v>57842</v>
      </c>
      <c r="AE18" s="96">
        <f>SUM(AE15:AE17)</f>
        <v>3902</v>
      </c>
      <c r="AF18" s="96">
        <f>SUM(AF15:AF17)</f>
        <v>38108</v>
      </c>
      <c r="AG18" s="96">
        <f>SUM(AG15:AG17)</f>
        <v>28540</v>
      </c>
      <c r="AH18" s="87">
        <v>76837</v>
      </c>
      <c r="AI18" s="87">
        <v>1510</v>
      </c>
      <c r="AJ18" s="87">
        <v>49311</v>
      </c>
      <c r="AK18" s="87">
        <v>44364</v>
      </c>
      <c r="AL18" s="87">
        <v>38362</v>
      </c>
      <c r="AM18" s="87">
        <v>117397</v>
      </c>
      <c r="AN18" s="87">
        <v>51787</v>
      </c>
      <c r="AO18" s="87">
        <v>51745</v>
      </c>
      <c r="AP18" s="87">
        <v>11353</v>
      </c>
      <c r="AQ18" s="87">
        <v>199</v>
      </c>
      <c r="AR18" s="87">
        <v>7109</v>
      </c>
      <c r="AS18" s="87">
        <v>5474</v>
      </c>
      <c r="AT18" s="91">
        <f t="shared" si="1"/>
        <v>1660040.3216900001</v>
      </c>
      <c r="AU18" s="91">
        <f t="shared" si="0"/>
        <v>149025</v>
      </c>
      <c r="AV18" s="91">
        <f t="shared" si="0"/>
        <v>1085394.2581900002</v>
      </c>
      <c r="AW18" s="91">
        <f t="shared" si="0"/>
        <v>898388.5747200005</v>
      </c>
    </row>
    <row r="19" spans="1:49" ht="15">
      <c r="A19" s="117" t="s">
        <v>99</v>
      </c>
      <c r="B19" s="47"/>
      <c r="C19" s="47"/>
      <c r="D19" s="47"/>
      <c r="E19" s="47"/>
      <c r="F19" s="47"/>
      <c r="G19" s="47"/>
      <c r="H19" s="47"/>
      <c r="I19" s="47"/>
      <c r="J19" s="47"/>
      <c r="K19" s="47"/>
      <c r="L19" s="47"/>
      <c r="M19" s="47"/>
      <c r="N19" s="47"/>
      <c r="O19" s="47"/>
      <c r="P19" s="47"/>
      <c r="Q19" s="47"/>
      <c r="R19" s="47"/>
      <c r="S19" s="47"/>
      <c r="T19" s="47"/>
      <c r="U19" s="47"/>
      <c r="V19" s="47"/>
      <c r="W19" s="47"/>
      <c r="X19" s="47"/>
      <c r="Y19" s="47"/>
      <c r="Z19" s="46"/>
      <c r="AA19" s="46"/>
      <c r="AB19" s="46"/>
      <c r="AC19" s="46"/>
      <c r="AD19" s="81"/>
      <c r="AE19" s="47"/>
      <c r="AF19" s="47"/>
      <c r="AG19" s="47"/>
      <c r="AH19" s="47"/>
      <c r="AI19" s="47"/>
      <c r="AJ19" s="47"/>
      <c r="AK19" s="47"/>
      <c r="AL19" s="47"/>
      <c r="AM19" s="47"/>
      <c r="AN19" s="47"/>
      <c r="AO19" s="47"/>
      <c r="AP19" s="34"/>
      <c r="AQ19" s="35"/>
      <c r="AR19" s="35"/>
      <c r="AS19" s="35"/>
      <c r="AT19" s="35"/>
      <c r="AU19" s="35"/>
      <c r="AV19" s="35"/>
      <c r="AW19" s="35"/>
    </row>
    <row r="20" spans="1:49" ht="15">
      <c r="A20" s="117" t="s">
        <v>102</v>
      </c>
      <c r="B20" s="47"/>
      <c r="C20" s="47"/>
      <c r="D20" s="47"/>
      <c r="E20" s="47"/>
      <c r="F20" s="47"/>
      <c r="G20" s="47"/>
      <c r="H20" s="47"/>
      <c r="I20" s="47"/>
      <c r="J20" s="47"/>
      <c r="K20" s="47"/>
      <c r="L20" s="47"/>
      <c r="M20" s="47"/>
      <c r="N20" s="47"/>
      <c r="O20" s="47"/>
      <c r="P20" s="47"/>
      <c r="Q20" s="47"/>
      <c r="R20" s="47"/>
      <c r="S20" s="47"/>
      <c r="T20" s="47"/>
      <c r="U20" s="47"/>
      <c r="V20" s="47"/>
      <c r="W20" s="47"/>
      <c r="X20" s="47"/>
      <c r="Y20" s="47"/>
      <c r="Z20" s="46"/>
      <c r="AA20" s="46"/>
      <c r="AB20" s="46"/>
      <c r="AC20" s="46"/>
      <c r="AD20" s="81"/>
      <c r="AE20" s="47"/>
      <c r="AF20" s="47"/>
      <c r="AG20" s="47"/>
      <c r="AH20" s="47"/>
      <c r="AI20" s="47"/>
      <c r="AJ20" s="47"/>
      <c r="AK20" s="47"/>
      <c r="AL20" s="47"/>
      <c r="AM20" s="47"/>
      <c r="AN20" s="47"/>
      <c r="AO20" s="47"/>
      <c r="AP20" s="34"/>
      <c r="AQ20" s="35"/>
      <c r="AR20" s="35"/>
      <c r="AS20" s="35"/>
      <c r="AT20" s="35"/>
      <c r="AU20" s="35"/>
      <c r="AV20" s="35"/>
      <c r="AW20" s="35"/>
    </row>
    <row r="21" spans="1:49" ht="15">
      <c r="A21" s="119" t="s">
        <v>103</v>
      </c>
      <c r="B21" s="87">
        <v>19977</v>
      </c>
      <c r="C21" s="87">
        <v>118</v>
      </c>
      <c r="D21" s="87">
        <v>15292</v>
      </c>
      <c r="E21" s="87">
        <v>10923</v>
      </c>
      <c r="F21" s="87">
        <v>26801</v>
      </c>
      <c r="G21" s="87">
        <v>276</v>
      </c>
      <c r="H21" s="87">
        <v>21110</v>
      </c>
      <c r="I21" s="87">
        <v>15982</v>
      </c>
      <c r="J21" s="87">
        <v>82849</v>
      </c>
      <c r="K21" s="87">
        <v>737</v>
      </c>
      <c r="L21" s="87">
        <v>63012</v>
      </c>
      <c r="M21" s="87">
        <v>51608</v>
      </c>
      <c r="N21" s="87">
        <v>3301</v>
      </c>
      <c r="O21" s="87">
        <v>236</v>
      </c>
      <c r="P21" s="87">
        <v>5587</v>
      </c>
      <c r="Q21" s="87">
        <v>3662</v>
      </c>
      <c r="R21" s="87">
        <v>42395.763430000006</v>
      </c>
      <c r="S21" s="87">
        <v>476</v>
      </c>
      <c r="T21" s="87">
        <v>28684.234890000014</v>
      </c>
      <c r="U21" s="87">
        <v>21918.56384</v>
      </c>
      <c r="V21" s="109">
        <f>V22+V23+V24+V25+V26+V27+V28+V29</f>
        <v>26885</v>
      </c>
      <c r="W21" s="87">
        <f>W22+W23+W24+W25+W26+W27+W28+W29</f>
        <v>149</v>
      </c>
      <c r="X21" s="87">
        <f>X22+X23+X24+X25+X26+X27+X28+X29</f>
        <v>17919</v>
      </c>
      <c r="Y21" s="87">
        <f>Y22+Y23+Y24+Y25+Y26+Y27+Y28+Y29</f>
        <v>15123</v>
      </c>
      <c r="Z21" s="87">
        <v>98163</v>
      </c>
      <c r="AA21" s="87">
        <v>202</v>
      </c>
      <c r="AB21" s="87">
        <v>14961</v>
      </c>
      <c r="AC21" s="87">
        <v>10868</v>
      </c>
      <c r="AD21" s="99">
        <f>SUM(AD22:AD29)</f>
        <v>5494</v>
      </c>
      <c r="AE21" s="90">
        <f>AE22+AE23+AE24+AE25+AE26+AE27+AE28+AE29</f>
        <v>139</v>
      </c>
      <c r="AF21" s="90">
        <f>AF22+AF23+AF24+AF25+AF26+AF27+AF28+AF29</f>
        <v>5471</v>
      </c>
      <c r="AG21" s="90">
        <f>AG22+AG23+AG24+AG25+AG26+AG27+AG28+AG29</f>
        <v>3837</v>
      </c>
      <c r="AH21" s="87">
        <v>18205</v>
      </c>
      <c r="AI21" s="87">
        <v>238</v>
      </c>
      <c r="AJ21" s="87">
        <v>14717</v>
      </c>
      <c r="AK21" s="87">
        <v>11679</v>
      </c>
      <c r="AL21" s="87">
        <v>1079</v>
      </c>
      <c r="AM21" s="87">
        <v>0</v>
      </c>
      <c r="AN21" s="87">
        <v>0</v>
      </c>
      <c r="AO21" s="87">
        <v>0</v>
      </c>
      <c r="AP21" s="87">
        <v>2101</v>
      </c>
      <c r="AQ21" s="87">
        <v>47</v>
      </c>
      <c r="AR21" s="87">
        <v>1919</v>
      </c>
      <c r="AS21" s="87">
        <v>1457</v>
      </c>
      <c r="AT21" s="91">
        <f t="shared" si="1"/>
        <v>327250.76343</v>
      </c>
      <c r="AU21" s="91">
        <f t="shared" si="0"/>
        <v>2618</v>
      </c>
      <c r="AV21" s="91">
        <f t="shared" si="0"/>
        <v>188672.23489000002</v>
      </c>
      <c r="AW21" s="91">
        <f t="shared" si="0"/>
        <v>147057.56384000002</v>
      </c>
    </row>
    <row r="22" spans="1:49" ht="15">
      <c r="A22" s="120" t="s">
        <v>104</v>
      </c>
      <c r="B22" s="37">
        <v>11840</v>
      </c>
      <c r="C22" s="37">
        <v>56</v>
      </c>
      <c r="D22" s="37">
        <v>11322</v>
      </c>
      <c r="E22" s="37">
        <v>7843</v>
      </c>
      <c r="F22" s="37">
        <v>4686</v>
      </c>
      <c r="G22" s="37">
        <v>46</v>
      </c>
      <c r="H22" s="37">
        <v>2010</v>
      </c>
      <c r="I22" s="37">
        <v>1291</v>
      </c>
      <c r="J22" s="37">
        <v>11549</v>
      </c>
      <c r="K22" s="37">
        <v>96</v>
      </c>
      <c r="L22" s="37">
        <v>9052</v>
      </c>
      <c r="M22" s="37">
        <v>6872</v>
      </c>
      <c r="N22" s="37">
        <v>206</v>
      </c>
      <c r="O22" s="37">
        <v>3</v>
      </c>
      <c r="P22" s="37">
        <v>19</v>
      </c>
      <c r="Q22" s="37">
        <v>11</v>
      </c>
      <c r="R22" s="37">
        <v>16816.065720000006</v>
      </c>
      <c r="S22" s="37">
        <v>153</v>
      </c>
      <c r="T22" s="37">
        <v>10389.897470000002</v>
      </c>
      <c r="U22" s="37">
        <v>7249.088129999999</v>
      </c>
      <c r="V22" s="37"/>
      <c r="W22" s="37"/>
      <c r="X22" s="37"/>
      <c r="Y22" s="37"/>
      <c r="Z22" s="38">
        <v>8127</v>
      </c>
      <c r="AA22" s="38">
        <v>31</v>
      </c>
      <c r="AB22" s="38">
        <v>2725</v>
      </c>
      <c r="AC22" s="38">
        <v>1822</v>
      </c>
      <c r="AD22" s="43">
        <v>1023</v>
      </c>
      <c r="AE22" s="44">
        <v>13</v>
      </c>
      <c r="AF22" s="44">
        <v>769</v>
      </c>
      <c r="AG22" s="44">
        <v>407</v>
      </c>
      <c r="AH22" s="37">
        <v>2345</v>
      </c>
      <c r="AI22" s="37">
        <v>7</v>
      </c>
      <c r="AJ22" s="37">
        <v>1578</v>
      </c>
      <c r="AK22" s="37">
        <v>1599</v>
      </c>
      <c r="AL22" s="37">
        <v>1016</v>
      </c>
      <c r="AM22" s="37">
        <v>0</v>
      </c>
      <c r="AN22" s="37">
        <v>0</v>
      </c>
      <c r="AO22" s="37">
        <v>0</v>
      </c>
      <c r="AP22" s="49">
        <v>420</v>
      </c>
      <c r="AQ22" s="50">
        <v>5</v>
      </c>
      <c r="AR22" s="50">
        <v>235</v>
      </c>
      <c r="AS22" s="50">
        <v>160</v>
      </c>
      <c r="AT22" s="78">
        <f t="shared" si="1"/>
        <v>58028.065720000006</v>
      </c>
      <c r="AU22" s="78">
        <f t="shared" si="0"/>
        <v>410</v>
      </c>
      <c r="AV22" s="78">
        <f t="shared" si="0"/>
        <v>38099.89747</v>
      </c>
      <c r="AW22" s="78">
        <f t="shared" si="0"/>
        <v>27254.08813</v>
      </c>
    </row>
    <row r="23" spans="1:49" ht="15">
      <c r="A23" s="120" t="s">
        <v>105</v>
      </c>
      <c r="B23" s="37">
        <v>1439</v>
      </c>
      <c r="C23" s="37">
        <v>15</v>
      </c>
      <c r="D23" s="37">
        <v>851</v>
      </c>
      <c r="E23" s="37">
        <v>616</v>
      </c>
      <c r="F23" s="37">
        <v>155</v>
      </c>
      <c r="G23" s="37"/>
      <c r="H23" s="37">
        <v>0</v>
      </c>
      <c r="I23" s="37">
        <v>0</v>
      </c>
      <c r="J23" s="37">
        <v>1303</v>
      </c>
      <c r="K23" s="37">
        <v>16</v>
      </c>
      <c r="L23" s="37">
        <v>737</v>
      </c>
      <c r="M23" s="37">
        <v>602</v>
      </c>
      <c r="N23" s="37">
        <v>22</v>
      </c>
      <c r="O23" s="37"/>
      <c r="P23" s="37"/>
      <c r="Q23" s="37"/>
      <c r="R23" s="37">
        <v>9898.74531</v>
      </c>
      <c r="S23" s="37">
        <v>113</v>
      </c>
      <c r="T23" s="37">
        <v>4578.202190000001</v>
      </c>
      <c r="U23" s="37">
        <v>3912.2729399999985</v>
      </c>
      <c r="V23" s="37"/>
      <c r="W23" s="37"/>
      <c r="X23" s="37"/>
      <c r="Y23" s="37"/>
      <c r="Z23" s="38">
        <v>1248</v>
      </c>
      <c r="AA23" s="38">
        <v>12</v>
      </c>
      <c r="AB23" s="38">
        <v>1059</v>
      </c>
      <c r="AC23" s="38">
        <v>817</v>
      </c>
      <c r="AD23" s="43">
        <v>570</v>
      </c>
      <c r="AE23" s="44">
        <v>29</v>
      </c>
      <c r="AF23" s="44">
        <v>675</v>
      </c>
      <c r="AG23" s="44">
        <v>473</v>
      </c>
      <c r="AH23" s="37">
        <v>1630</v>
      </c>
      <c r="AI23" s="37">
        <v>19</v>
      </c>
      <c r="AJ23" s="37">
        <v>989</v>
      </c>
      <c r="AK23" s="37">
        <v>946</v>
      </c>
      <c r="AL23" s="37">
        <v>0</v>
      </c>
      <c r="AM23" s="37">
        <v>0</v>
      </c>
      <c r="AN23" s="37">
        <v>0</v>
      </c>
      <c r="AO23" s="37">
        <v>0</v>
      </c>
      <c r="AP23" s="49">
        <v>0</v>
      </c>
      <c r="AQ23" s="50">
        <v>0</v>
      </c>
      <c r="AR23" s="50">
        <v>0</v>
      </c>
      <c r="AS23" s="50">
        <v>0</v>
      </c>
      <c r="AT23" s="78">
        <f t="shared" si="1"/>
        <v>16265.74531</v>
      </c>
      <c r="AU23" s="78">
        <f t="shared" si="0"/>
        <v>204</v>
      </c>
      <c r="AV23" s="78">
        <f t="shared" si="0"/>
        <v>8889.20219</v>
      </c>
      <c r="AW23" s="78">
        <f t="shared" si="0"/>
        <v>7366.272939999999</v>
      </c>
    </row>
    <row r="24" spans="1:49" ht="15">
      <c r="A24" s="118" t="s">
        <v>106</v>
      </c>
      <c r="B24" s="37">
        <v>311</v>
      </c>
      <c r="C24" s="37">
        <v>2</v>
      </c>
      <c r="D24" s="37">
        <v>316</v>
      </c>
      <c r="E24" s="37">
        <v>298</v>
      </c>
      <c r="F24" s="37">
        <v>5585</v>
      </c>
      <c r="G24" s="37">
        <v>51</v>
      </c>
      <c r="H24" s="37">
        <v>3921</v>
      </c>
      <c r="I24" s="37">
        <v>3145</v>
      </c>
      <c r="J24" s="37">
        <v>25928</v>
      </c>
      <c r="K24" s="37">
        <v>232</v>
      </c>
      <c r="L24" s="37">
        <v>21668</v>
      </c>
      <c r="M24" s="37">
        <v>18095</v>
      </c>
      <c r="N24" s="37">
        <v>1558</v>
      </c>
      <c r="O24" s="37">
        <v>203</v>
      </c>
      <c r="P24" s="37">
        <v>4034</v>
      </c>
      <c r="Q24" s="37">
        <v>2809</v>
      </c>
      <c r="R24" s="37">
        <v>3593.9304600000005</v>
      </c>
      <c r="S24" s="37">
        <v>42</v>
      </c>
      <c r="T24" s="37">
        <v>2858.5231599999984</v>
      </c>
      <c r="U24" s="37">
        <v>2213.673269999999</v>
      </c>
      <c r="V24" s="37">
        <v>4449</v>
      </c>
      <c r="W24" s="37">
        <v>22</v>
      </c>
      <c r="X24" s="37">
        <v>2415</v>
      </c>
      <c r="Y24" s="37">
        <v>1932</v>
      </c>
      <c r="Z24" s="38">
        <v>853</v>
      </c>
      <c r="AA24" s="38">
        <v>8</v>
      </c>
      <c r="AB24" s="38">
        <v>909</v>
      </c>
      <c r="AC24" s="38">
        <v>714</v>
      </c>
      <c r="AD24" s="43">
        <v>411</v>
      </c>
      <c r="AE24" s="44">
        <v>11</v>
      </c>
      <c r="AF24" s="44">
        <v>233</v>
      </c>
      <c r="AG24" s="44">
        <v>149</v>
      </c>
      <c r="AH24" s="37">
        <v>0</v>
      </c>
      <c r="AI24" s="37">
        <v>0</v>
      </c>
      <c r="AJ24" s="37">
        <v>0</v>
      </c>
      <c r="AK24" s="37">
        <v>0</v>
      </c>
      <c r="AL24" s="37">
        <v>0</v>
      </c>
      <c r="AM24" s="37">
        <v>0</v>
      </c>
      <c r="AN24" s="37">
        <v>0</v>
      </c>
      <c r="AO24" s="37">
        <v>0</v>
      </c>
      <c r="AP24" s="49">
        <v>570</v>
      </c>
      <c r="AQ24" s="50">
        <v>17</v>
      </c>
      <c r="AR24" s="50">
        <v>589</v>
      </c>
      <c r="AS24" s="50">
        <v>473</v>
      </c>
      <c r="AT24" s="78">
        <f t="shared" si="1"/>
        <v>43258.93046</v>
      </c>
      <c r="AU24" s="78">
        <f t="shared" si="0"/>
        <v>588</v>
      </c>
      <c r="AV24" s="78">
        <f t="shared" si="0"/>
        <v>36943.52316</v>
      </c>
      <c r="AW24" s="78">
        <f t="shared" si="0"/>
        <v>29828.67327</v>
      </c>
    </row>
    <row r="25" spans="1:49" ht="15">
      <c r="A25" s="118" t="s">
        <v>107</v>
      </c>
      <c r="B25" s="37">
        <v>325</v>
      </c>
      <c r="C25" s="37">
        <v>6</v>
      </c>
      <c r="D25" s="37">
        <v>348</v>
      </c>
      <c r="E25" s="37">
        <v>270</v>
      </c>
      <c r="F25" s="37">
        <v>3492</v>
      </c>
      <c r="G25" s="37">
        <v>42</v>
      </c>
      <c r="H25" s="37">
        <v>3298</v>
      </c>
      <c r="I25" s="37">
        <v>2756</v>
      </c>
      <c r="J25" s="37">
        <v>8311</v>
      </c>
      <c r="K25" s="37">
        <v>87</v>
      </c>
      <c r="L25" s="37">
        <v>6548</v>
      </c>
      <c r="M25" s="37">
        <v>5168</v>
      </c>
      <c r="N25" s="37">
        <v>123</v>
      </c>
      <c r="O25" s="37">
        <v>1</v>
      </c>
      <c r="P25" s="37">
        <v>54</v>
      </c>
      <c r="Q25" s="37">
        <v>27</v>
      </c>
      <c r="R25" s="37">
        <v>1459.8500600000004</v>
      </c>
      <c r="S25" s="37">
        <v>18</v>
      </c>
      <c r="T25" s="37">
        <v>1550.3877400000001</v>
      </c>
      <c r="U25" s="37">
        <v>1139.40192</v>
      </c>
      <c r="V25" s="37">
        <v>1433</v>
      </c>
      <c r="W25" s="37">
        <v>11</v>
      </c>
      <c r="X25" s="37">
        <v>1051</v>
      </c>
      <c r="Y25" s="37">
        <v>1005</v>
      </c>
      <c r="Z25" s="38">
        <v>4414</v>
      </c>
      <c r="AA25" s="38">
        <v>57</v>
      </c>
      <c r="AB25" s="38">
        <v>2819</v>
      </c>
      <c r="AC25" s="38">
        <v>2050</v>
      </c>
      <c r="AD25" s="43">
        <v>572</v>
      </c>
      <c r="AE25" s="44">
        <v>24</v>
      </c>
      <c r="AF25" s="44">
        <v>1111</v>
      </c>
      <c r="AG25" s="44">
        <v>747</v>
      </c>
      <c r="AH25" s="37">
        <v>1354</v>
      </c>
      <c r="AI25" s="37">
        <v>20</v>
      </c>
      <c r="AJ25" s="37">
        <v>911</v>
      </c>
      <c r="AK25" s="37">
        <v>805</v>
      </c>
      <c r="AL25" s="37">
        <v>5</v>
      </c>
      <c r="AM25" s="37">
        <v>0</v>
      </c>
      <c r="AN25" s="37">
        <v>0</v>
      </c>
      <c r="AO25" s="37">
        <v>0</v>
      </c>
      <c r="AP25" s="49">
        <v>404</v>
      </c>
      <c r="AQ25" s="50">
        <v>8</v>
      </c>
      <c r="AR25" s="50">
        <v>338</v>
      </c>
      <c r="AS25" s="50">
        <v>220</v>
      </c>
      <c r="AT25" s="78">
        <f t="shared" si="1"/>
        <v>21892.85006</v>
      </c>
      <c r="AU25" s="78">
        <f t="shared" si="0"/>
        <v>274</v>
      </c>
      <c r="AV25" s="78">
        <f t="shared" si="0"/>
        <v>18028.38774</v>
      </c>
      <c r="AW25" s="78">
        <f t="shared" si="0"/>
        <v>14187.40192</v>
      </c>
    </row>
    <row r="26" spans="1:49" ht="15">
      <c r="A26" s="118" t="s">
        <v>108</v>
      </c>
      <c r="B26" s="37">
        <v>32</v>
      </c>
      <c r="C26" s="37">
        <v>0</v>
      </c>
      <c r="D26" s="37">
        <v>0</v>
      </c>
      <c r="E26" s="37">
        <v>0</v>
      </c>
      <c r="F26" s="37">
        <v>2308</v>
      </c>
      <c r="G26" s="37">
        <v>15</v>
      </c>
      <c r="H26" s="37">
        <v>2355</v>
      </c>
      <c r="I26" s="37">
        <v>1824</v>
      </c>
      <c r="J26" s="37">
        <v>5287</v>
      </c>
      <c r="K26" s="37">
        <v>23</v>
      </c>
      <c r="L26" s="37">
        <v>3486</v>
      </c>
      <c r="M26" s="37">
        <v>2660</v>
      </c>
      <c r="N26" s="37">
        <v>136</v>
      </c>
      <c r="O26" s="37">
        <v>2</v>
      </c>
      <c r="P26" s="37">
        <v>48</v>
      </c>
      <c r="Q26" s="37">
        <v>30</v>
      </c>
      <c r="R26" s="37">
        <v>0</v>
      </c>
      <c r="S26" s="37">
        <v>0</v>
      </c>
      <c r="T26" s="37">
        <v>0</v>
      </c>
      <c r="U26" s="37">
        <v>0</v>
      </c>
      <c r="V26" s="37">
        <v>58</v>
      </c>
      <c r="W26" s="37">
        <v>1</v>
      </c>
      <c r="X26" s="37">
        <v>121</v>
      </c>
      <c r="Y26" s="37">
        <v>105</v>
      </c>
      <c r="Z26" s="38">
        <v>535</v>
      </c>
      <c r="AA26" s="38">
        <v>1</v>
      </c>
      <c r="AB26" s="38">
        <v>218</v>
      </c>
      <c r="AC26" s="38">
        <v>135</v>
      </c>
      <c r="AD26" s="43">
        <v>324</v>
      </c>
      <c r="AE26" s="44">
        <v>5</v>
      </c>
      <c r="AF26" s="44">
        <v>273</v>
      </c>
      <c r="AG26" s="44">
        <v>188</v>
      </c>
      <c r="AH26" s="37">
        <v>234</v>
      </c>
      <c r="AI26" s="37">
        <v>1</v>
      </c>
      <c r="AJ26" s="37">
        <v>105</v>
      </c>
      <c r="AK26" s="37">
        <v>114</v>
      </c>
      <c r="AL26" s="37">
        <v>0</v>
      </c>
      <c r="AM26" s="37">
        <v>0</v>
      </c>
      <c r="AN26" s="37">
        <v>0</v>
      </c>
      <c r="AO26" s="37">
        <v>0</v>
      </c>
      <c r="AP26" s="49">
        <v>0</v>
      </c>
      <c r="AQ26" s="50">
        <v>0</v>
      </c>
      <c r="AR26" s="50">
        <v>0</v>
      </c>
      <c r="AS26" s="50">
        <v>0</v>
      </c>
      <c r="AT26" s="78">
        <f t="shared" si="1"/>
        <v>8914</v>
      </c>
      <c r="AU26" s="78">
        <f t="shared" si="0"/>
        <v>48</v>
      </c>
      <c r="AV26" s="78">
        <f t="shared" si="0"/>
        <v>6606</v>
      </c>
      <c r="AW26" s="78">
        <f t="shared" si="0"/>
        <v>5056</v>
      </c>
    </row>
    <row r="27" spans="1:49" ht="15">
      <c r="A27" s="118" t="s">
        <v>109</v>
      </c>
      <c r="B27" s="37">
        <v>439</v>
      </c>
      <c r="C27" s="37">
        <v>4</v>
      </c>
      <c r="D27" s="37">
        <v>214</v>
      </c>
      <c r="E27" s="37">
        <v>169</v>
      </c>
      <c r="F27" s="37">
        <v>7727</v>
      </c>
      <c r="G27" s="37">
        <v>90</v>
      </c>
      <c r="H27" s="37">
        <v>5968</v>
      </c>
      <c r="I27" s="37">
        <v>4763</v>
      </c>
      <c r="J27" s="37">
        <v>30092</v>
      </c>
      <c r="K27" s="37">
        <v>280</v>
      </c>
      <c r="L27" s="37">
        <v>21400</v>
      </c>
      <c r="M27" s="37">
        <v>18114</v>
      </c>
      <c r="N27" s="37">
        <v>318</v>
      </c>
      <c r="O27" s="37">
        <v>10</v>
      </c>
      <c r="P27" s="37">
        <v>364</v>
      </c>
      <c r="Q27" s="37">
        <v>209</v>
      </c>
      <c r="R27" s="37">
        <v>10118.124750000003</v>
      </c>
      <c r="S27" s="37">
        <v>119</v>
      </c>
      <c r="T27" s="37">
        <v>8266.914240000013</v>
      </c>
      <c r="U27" s="37">
        <v>6701.762950000003</v>
      </c>
      <c r="V27" s="37">
        <v>13781</v>
      </c>
      <c r="W27" s="37">
        <v>78</v>
      </c>
      <c r="X27" s="37">
        <v>8758</v>
      </c>
      <c r="Y27" s="37">
        <v>7236</v>
      </c>
      <c r="Z27" s="38">
        <v>4722</v>
      </c>
      <c r="AA27" s="38">
        <v>37</v>
      </c>
      <c r="AB27" s="38">
        <v>1983</v>
      </c>
      <c r="AC27" s="38">
        <v>1443</v>
      </c>
      <c r="AD27" s="43">
        <v>599</v>
      </c>
      <c r="AE27" s="44">
        <v>2</v>
      </c>
      <c r="AF27" s="44">
        <v>136</v>
      </c>
      <c r="AG27" s="44">
        <v>82</v>
      </c>
      <c r="AH27" s="37">
        <v>8642</v>
      </c>
      <c r="AI27" s="37">
        <v>155</v>
      </c>
      <c r="AJ27" s="37">
        <v>5654</v>
      </c>
      <c r="AK27" s="37">
        <v>5239</v>
      </c>
      <c r="AL27" s="37">
        <v>58</v>
      </c>
      <c r="AM27" s="37">
        <v>0</v>
      </c>
      <c r="AN27" s="37">
        <v>0</v>
      </c>
      <c r="AO27" s="37">
        <v>0</v>
      </c>
      <c r="AP27" s="49">
        <v>503</v>
      </c>
      <c r="AQ27" s="50">
        <v>13</v>
      </c>
      <c r="AR27" s="50">
        <v>650</v>
      </c>
      <c r="AS27" s="50">
        <v>519</v>
      </c>
      <c r="AT27" s="78">
        <f t="shared" si="1"/>
        <v>76999.12475</v>
      </c>
      <c r="AU27" s="78">
        <f t="shared" si="1"/>
        <v>788</v>
      </c>
      <c r="AV27" s="78">
        <f t="shared" si="1"/>
        <v>53393.91424000001</v>
      </c>
      <c r="AW27" s="78">
        <f t="shared" si="1"/>
        <v>44475.762950000004</v>
      </c>
    </row>
    <row r="28" spans="1:49" ht="15">
      <c r="A28" s="118" t="s">
        <v>110</v>
      </c>
      <c r="B28" s="37">
        <v>883</v>
      </c>
      <c r="C28" s="37">
        <v>9</v>
      </c>
      <c r="D28" s="37">
        <v>681</v>
      </c>
      <c r="E28" s="37">
        <v>457</v>
      </c>
      <c r="F28" s="37">
        <v>1304</v>
      </c>
      <c r="G28" s="37">
        <v>15</v>
      </c>
      <c r="H28" s="37">
        <v>1644</v>
      </c>
      <c r="I28" s="37">
        <v>942</v>
      </c>
      <c r="J28" s="37">
        <v>143</v>
      </c>
      <c r="K28" s="37">
        <v>3</v>
      </c>
      <c r="L28" s="37">
        <v>122</v>
      </c>
      <c r="M28" s="37">
        <v>97</v>
      </c>
      <c r="N28" s="37">
        <v>99</v>
      </c>
      <c r="O28" s="37">
        <v>1</v>
      </c>
      <c r="P28" s="37">
        <v>81</v>
      </c>
      <c r="Q28" s="37">
        <v>46</v>
      </c>
      <c r="R28" s="37">
        <v>509.04712999999987</v>
      </c>
      <c r="S28" s="37">
        <v>31</v>
      </c>
      <c r="T28" s="37">
        <v>1040.31009</v>
      </c>
      <c r="U28" s="37">
        <v>702.3646299999999</v>
      </c>
      <c r="V28" s="37"/>
      <c r="W28" s="37">
        <v>0</v>
      </c>
      <c r="X28" s="37">
        <v>0</v>
      </c>
      <c r="Y28" s="37">
        <v>0</v>
      </c>
      <c r="Z28" s="38">
        <v>475</v>
      </c>
      <c r="AA28" s="38">
        <v>5</v>
      </c>
      <c r="AB28" s="38">
        <v>179</v>
      </c>
      <c r="AC28" s="38">
        <v>151</v>
      </c>
      <c r="AD28" s="43">
        <v>200</v>
      </c>
      <c r="AE28" s="44">
        <v>6</v>
      </c>
      <c r="AF28" s="44">
        <v>211</v>
      </c>
      <c r="AG28" s="44">
        <v>174</v>
      </c>
      <c r="AH28" s="37">
        <v>786</v>
      </c>
      <c r="AI28" s="37">
        <v>4</v>
      </c>
      <c r="AJ28" s="37">
        <v>337</v>
      </c>
      <c r="AK28" s="37">
        <v>302</v>
      </c>
      <c r="AL28" s="37">
        <v>0</v>
      </c>
      <c r="AM28" s="37">
        <v>0</v>
      </c>
      <c r="AN28" s="37">
        <v>0</v>
      </c>
      <c r="AO28" s="37">
        <v>0</v>
      </c>
      <c r="AP28" s="49">
        <v>197</v>
      </c>
      <c r="AQ28" s="50">
        <v>4</v>
      </c>
      <c r="AR28" s="50">
        <v>107</v>
      </c>
      <c r="AS28" s="50">
        <v>85</v>
      </c>
      <c r="AT28" s="78">
        <f t="shared" si="1"/>
        <v>4596.04713</v>
      </c>
      <c r="AU28" s="78">
        <f t="shared" si="1"/>
        <v>78</v>
      </c>
      <c r="AV28" s="78">
        <f t="shared" si="1"/>
        <v>4402.31009</v>
      </c>
      <c r="AW28" s="78">
        <f t="shared" si="1"/>
        <v>2956.36463</v>
      </c>
    </row>
    <row r="29" spans="1:49" ht="15">
      <c r="A29" s="118" t="s">
        <v>111</v>
      </c>
      <c r="B29" s="37">
        <v>4708</v>
      </c>
      <c r="C29" s="37">
        <v>26</v>
      </c>
      <c r="D29" s="37">
        <v>1560</v>
      </c>
      <c r="E29" s="37">
        <v>1270</v>
      </c>
      <c r="F29" s="37">
        <v>1544</v>
      </c>
      <c r="G29" s="37">
        <v>17</v>
      </c>
      <c r="H29" s="37">
        <v>1914</v>
      </c>
      <c r="I29" s="37">
        <v>1261</v>
      </c>
      <c r="J29" s="37">
        <v>236</v>
      </c>
      <c r="K29" s="37">
        <v>0</v>
      </c>
      <c r="L29" s="37">
        <v>0</v>
      </c>
      <c r="M29" s="37">
        <v>0</v>
      </c>
      <c r="N29" s="37">
        <v>839</v>
      </c>
      <c r="O29" s="37">
        <v>16</v>
      </c>
      <c r="P29" s="37">
        <v>987</v>
      </c>
      <c r="Q29" s="37">
        <v>530</v>
      </c>
      <c r="R29" s="37">
        <v>0</v>
      </c>
      <c r="S29" s="37">
        <v>0</v>
      </c>
      <c r="T29" s="37">
        <v>0</v>
      </c>
      <c r="U29" s="37">
        <v>0</v>
      </c>
      <c r="V29" s="37">
        <v>7164</v>
      </c>
      <c r="W29" s="37">
        <v>37</v>
      </c>
      <c r="X29" s="37">
        <v>5574</v>
      </c>
      <c r="Y29" s="37">
        <v>4845</v>
      </c>
      <c r="Z29" s="38">
        <v>77789</v>
      </c>
      <c r="AA29" s="38">
        <v>51</v>
      </c>
      <c r="AB29" s="38">
        <v>5069</v>
      </c>
      <c r="AC29" s="38">
        <v>3736</v>
      </c>
      <c r="AD29" s="43">
        <v>1795</v>
      </c>
      <c r="AE29" s="44">
        <v>49</v>
      </c>
      <c r="AF29" s="44">
        <v>2063</v>
      </c>
      <c r="AG29" s="44">
        <v>1617</v>
      </c>
      <c r="AH29" s="37">
        <v>3215</v>
      </c>
      <c r="AI29" s="37">
        <v>32</v>
      </c>
      <c r="AJ29" s="37">
        <v>5144</v>
      </c>
      <c r="AK29" s="37">
        <v>2672</v>
      </c>
      <c r="AL29" s="37">
        <v>0</v>
      </c>
      <c r="AM29" s="37">
        <v>0</v>
      </c>
      <c r="AN29" s="37">
        <v>0</v>
      </c>
      <c r="AO29" s="37">
        <v>0</v>
      </c>
      <c r="AP29" s="49">
        <v>7</v>
      </c>
      <c r="AQ29" s="50">
        <v>0</v>
      </c>
      <c r="AR29" s="50">
        <v>0</v>
      </c>
      <c r="AS29" s="50">
        <v>0</v>
      </c>
      <c r="AT29" s="78">
        <f t="shared" si="1"/>
        <v>97297</v>
      </c>
      <c r="AU29" s="78">
        <f t="shared" si="1"/>
        <v>228</v>
      </c>
      <c r="AV29" s="78">
        <f t="shared" si="1"/>
        <v>22311</v>
      </c>
      <c r="AW29" s="78">
        <f t="shared" si="1"/>
        <v>15931</v>
      </c>
    </row>
    <row r="30" spans="1:49" ht="15">
      <c r="A30" s="119" t="s">
        <v>112</v>
      </c>
      <c r="B30" s="97">
        <v>0</v>
      </c>
      <c r="C30" s="97">
        <v>0</v>
      </c>
      <c r="D30" s="97">
        <v>0</v>
      </c>
      <c r="E30" s="97">
        <v>0</v>
      </c>
      <c r="F30" s="97">
        <v>214</v>
      </c>
      <c r="G30" s="97"/>
      <c r="H30" s="97"/>
      <c r="I30" s="97"/>
      <c r="J30" s="97">
        <v>6066</v>
      </c>
      <c r="K30" s="97">
        <v>1253</v>
      </c>
      <c r="L30" s="97">
        <v>4096</v>
      </c>
      <c r="M30" s="97">
        <v>3754</v>
      </c>
      <c r="N30" s="97">
        <v>31</v>
      </c>
      <c r="O30" s="97">
        <v>1</v>
      </c>
      <c r="P30" s="97">
        <v>56</v>
      </c>
      <c r="Q30" s="97">
        <v>34</v>
      </c>
      <c r="R30" s="97">
        <v>3090.55065</v>
      </c>
      <c r="S30" s="97">
        <v>40</v>
      </c>
      <c r="T30" s="97">
        <v>3276.7332500000007</v>
      </c>
      <c r="U30" s="97">
        <v>2702.81452</v>
      </c>
      <c r="V30" s="97"/>
      <c r="W30" s="97">
        <v>0</v>
      </c>
      <c r="X30" s="97">
        <v>0</v>
      </c>
      <c r="Y30" s="97">
        <v>0</v>
      </c>
      <c r="Z30" s="98">
        <v>1155</v>
      </c>
      <c r="AA30" s="98">
        <v>9</v>
      </c>
      <c r="AB30" s="87">
        <v>374</v>
      </c>
      <c r="AC30" s="87">
        <v>263</v>
      </c>
      <c r="AD30" s="99">
        <v>484</v>
      </c>
      <c r="AE30" s="92">
        <v>19</v>
      </c>
      <c r="AF30" s="92">
        <v>253</v>
      </c>
      <c r="AG30" s="92">
        <v>170</v>
      </c>
      <c r="AH30" s="97">
        <v>1474</v>
      </c>
      <c r="AI30" s="97">
        <v>22</v>
      </c>
      <c r="AJ30" s="97">
        <v>1155</v>
      </c>
      <c r="AK30" s="97">
        <v>1232</v>
      </c>
      <c r="AL30" s="97">
        <v>43</v>
      </c>
      <c r="AM30" s="97">
        <v>96</v>
      </c>
      <c r="AN30" s="97">
        <v>51</v>
      </c>
      <c r="AO30" s="97">
        <v>44</v>
      </c>
      <c r="AP30" s="101">
        <v>8</v>
      </c>
      <c r="AQ30" s="104">
        <v>0</v>
      </c>
      <c r="AR30" s="104">
        <v>0</v>
      </c>
      <c r="AS30" s="104">
        <v>0</v>
      </c>
      <c r="AT30" s="91">
        <f t="shared" si="1"/>
        <v>12565.550650000001</v>
      </c>
      <c r="AU30" s="91">
        <f t="shared" si="1"/>
        <v>1440</v>
      </c>
      <c r="AV30" s="91">
        <f t="shared" si="1"/>
        <v>9261.733250000001</v>
      </c>
      <c r="AW30" s="91">
        <f t="shared" si="1"/>
        <v>8199.81452</v>
      </c>
    </row>
    <row r="31" spans="1:49" ht="15">
      <c r="A31" s="119" t="s">
        <v>113</v>
      </c>
      <c r="B31" s="98">
        <v>40270</v>
      </c>
      <c r="C31" s="98">
        <v>483</v>
      </c>
      <c r="D31" s="98">
        <v>30386</v>
      </c>
      <c r="E31" s="98">
        <v>26003</v>
      </c>
      <c r="F31" s="98">
        <v>42973</v>
      </c>
      <c r="G31" s="98">
        <v>719</v>
      </c>
      <c r="H31" s="98">
        <v>35550</v>
      </c>
      <c r="I31" s="98">
        <v>28082</v>
      </c>
      <c r="J31" s="98">
        <v>129430</v>
      </c>
      <c r="K31" s="98">
        <v>1771</v>
      </c>
      <c r="L31" s="98">
        <v>110569</v>
      </c>
      <c r="M31" s="98">
        <v>91714</v>
      </c>
      <c r="N31" s="98">
        <v>17174</v>
      </c>
      <c r="O31" s="98">
        <v>484</v>
      </c>
      <c r="P31" s="98">
        <v>18526</v>
      </c>
      <c r="Q31" s="98">
        <v>13027</v>
      </c>
      <c r="R31" s="98">
        <v>112074.04036999994</v>
      </c>
      <c r="S31" s="98">
        <v>995</v>
      </c>
      <c r="T31" s="98">
        <v>67384.87499000014</v>
      </c>
      <c r="U31" s="98">
        <v>57174.370149999995</v>
      </c>
      <c r="V31" s="105">
        <f>V32+V33+V34+V35+V36+V37+V38</f>
        <v>101967</v>
      </c>
      <c r="W31" s="105">
        <f>W32+W33+W34+W35+W36+W37+W38</f>
        <v>1769</v>
      </c>
      <c r="X31" s="105">
        <f>X32+X33+X34+X35+X36+X37+X38</f>
        <v>87349</v>
      </c>
      <c r="Y31" s="105">
        <f>Y32+Y33+Y34+Y35+Y36+Y37+Y38</f>
        <v>75919</v>
      </c>
      <c r="Z31" s="98">
        <v>58972</v>
      </c>
      <c r="AA31" s="98">
        <v>588</v>
      </c>
      <c r="AB31" s="98">
        <v>61050</v>
      </c>
      <c r="AC31" s="98">
        <v>51370</v>
      </c>
      <c r="AD31" s="99">
        <f>SUM(AD32:AD38)</f>
        <v>5801</v>
      </c>
      <c r="AE31" s="90">
        <f>AE32+AE33+AE34+AE35+AE36+AE37+AE38</f>
        <v>238</v>
      </c>
      <c r="AF31" s="90">
        <f>AF32+AF33+AF34+AF35+AF36+AF37+AF38</f>
        <v>5754</v>
      </c>
      <c r="AG31" s="108">
        <f>AG32+AG33+AG34+AG35+AG36+AG37+AG38</f>
        <v>3727</v>
      </c>
      <c r="AH31" s="98">
        <v>29656</v>
      </c>
      <c r="AI31" s="98">
        <v>342</v>
      </c>
      <c r="AJ31" s="98">
        <v>16686</v>
      </c>
      <c r="AK31" s="98">
        <v>16103</v>
      </c>
      <c r="AL31" s="98">
        <v>105</v>
      </c>
      <c r="AM31" s="98">
        <v>0</v>
      </c>
      <c r="AN31" s="98">
        <v>0</v>
      </c>
      <c r="AO31" s="98">
        <v>0</v>
      </c>
      <c r="AP31" s="98">
        <v>2885</v>
      </c>
      <c r="AQ31" s="98">
        <v>93</v>
      </c>
      <c r="AR31" s="98">
        <v>2864</v>
      </c>
      <c r="AS31" s="98">
        <v>2128</v>
      </c>
      <c r="AT31" s="91">
        <f t="shared" si="1"/>
        <v>541307.04037</v>
      </c>
      <c r="AU31" s="91">
        <f t="shared" si="1"/>
        <v>7482</v>
      </c>
      <c r="AV31" s="91">
        <f t="shared" si="1"/>
        <v>436118.87499000016</v>
      </c>
      <c r="AW31" s="91">
        <f t="shared" si="1"/>
        <v>365247.37015</v>
      </c>
    </row>
    <row r="32" spans="1:49" ht="15">
      <c r="A32" s="120" t="s">
        <v>114</v>
      </c>
      <c r="B32" s="37">
        <v>29142</v>
      </c>
      <c r="C32" s="37">
        <v>281</v>
      </c>
      <c r="D32" s="37">
        <v>22450</v>
      </c>
      <c r="E32" s="37">
        <v>19348</v>
      </c>
      <c r="F32" s="37">
        <v>24700</v>
      </c>
      <c r="G32" s="37">
        <v>291</v>
      </c>
      <c r="H32" s="37">
        <v>19612</v>
      </c>
      <c r="I32" s="37">
        <v>15514</v>
      </c>
      <c r="J32" s="37">
        <v>89622</v>
      </c>
      <c r="K32" s="37">
        <v>1007</v>
      </c>
      <c r="L32" s="37">
        <v>79770</v>
      </c>
      <c r="M32" s="37">
        <v>68563</v>
      </c>
      <c r="N32" s="37">
        <v>11755</v>
      </c>
      <c r="O32" s="37">
        <v>283</v>
      </c>
      <c r="P32" s="37">
        <v>13500</v>
      </c>
      <c r="Q32" s="37">
        <v>9578</v>
      </c>
      <c r="R32" s="37">
        <v>67529.71435999995</v>
      </c>
      <c r="S32" s="37">
        <v>555</v>
      </c>
      <c r="T32" s="37">
        <v>45368.45685000012</v>
      </c>
      <c r="U32" s="37">
        <v>39528.72114999999</v>
      </c>
      <c r="V32" s="37">
        <v>58827</v>
      </c>
      <c r="W32" s="37">
        <v>742</v>
      </c>
      <c r="X32" s="37">
        <v>54557</v>
      </c>
      <c r="Y32" s="37">
        <v>47652</v>
      </c>
      <c r="Z32" s="53"/>
      <c r="AA32" s="53"/>
      <c r="AB32" s="38"/>
      <c r="AC32" s="38"/>
      <c r="AD32" s="43">
        <v>2231</v>
      </c>
      <c r="AE32" s="44">
        <v>80</v>
      </c>
      <c r="AF32" s="44">
        <v>2584</v>
      </c>
      <c r="AG32" s="44">
        <v>1349</v>
      </c>
      <c r="AH32" s="37">
        <v>0</v>
      </c>
      <c r="AI32" s="37">
        <v>0</v>
      </c>
      <c r="AJ32" s="37">
        <v>0</v>
      </c>
      <c r="AK32" s="37">
        <v>0</v>
      </c>
      <c r="AL32" s="37">
        <v>34</v>
      </c>
      <c r="AM32" s="37">
        <v>0</v>
      </c>
      <c r="AN32" s="37">
        <v>0</v>
      </c>
      <c r="AO32" s="37">
        <v>0</v>
      </c>
      <c r="AP32" s="49">
        <v>1180</v>
      </c>
      <c r="AQ32" s="50">
        <v>36</v>
      </c>
      <c r="AR32" s="50">
        <v>1306</v>
      </c>
      <c r="AS32" s="50">
        <v>973</v>
      </c>
      <c r="AT32" s="78">
        <f t="shared" si="1"/>
        <v>285020.71436</v>
      </c>
      <c r="AU32" s="78">
        <f t="shared" si="1"/>
        <v>3275</v>
      </c>
      <c r="AV32" s="78">
        <f t="shared" si="1"/>
        <v>239147.45685000013</v>
      </c>
      <c r="AW32" s="78">
        <f t="shared" si="1"/>
        <v>202505.72115</v>
      </c>
    </row>
    <row r="33" spans="1:49" ht="15">
      <c r="A33" s="121" t="s">
        <v>115</v>
      </c>
      <c r="B33" s="37">
        <v>2340</v>
      </c>
      <c r="C33" s="37">
        <v>27</v>
      </c>
      <c r="D33" s="37">
        <v>2078</v>
      </c>
      <c r="E33" s="37">
        <v>1616</v>
      </c>
      <c r="F33" s="37">
        <v>3016</v>
      </c>
      <c r="G33" s="37">
        <v>38</v>
      </c>
      <c r="H33" s="37">
        <v>2573</v>
      </c>
      <c r="I33" s="37">
        <v>1987</v>
      </c>
      <c r="J33" s="37"/>
      <c r="K33" s="37"/>
      <c r="L33" s="37"/>
      <c r="M33" s="37"/>
      <c r="N33" s="37">
        <v>871</v>
      </c>
      <c r="O33" s="37">
        <v>10</v>
      </c>
      <c r="P33" s="37">
        <v>607</v>
      </c>
      <c r="Q33" s="37">
        <v>396</v>
      </c>
      <c r="R33" s="37">
        <v>4164.65784</v>
      </c>
      <c r="S33" s="37">
        <v>32</v>
      </c>
      <c r="T33" s="37">
        <v>1435.37146</v>
      </c>
      <c r="U33" s="37">
        <v>1116.34759</v>
      </c>
      <c r="V33" s="37">
        <v>86</v>
      </c>
      <c r="W33" s="37">
        <v>0</v>
      </c>
      <c r="X33" s="37">
        <v>0</v>
      </c>
      <c r="Y33" s="37">
        <v>0</v>
      </c>
      <c r="Z33" s="53"/>
      <c r="AA33" s="53"/>
      <c r="AB33" s="38"/>
      <c r="AC33" s="38"/>
      <c r="AD33" s="43">
        <v>117</v>
      </c>
      <c r="AE33" s="55">
        <v>29</v>
      </c>
      <c r="AF33" s="55">
        <v>1207</v>
      </c>
      <c r="AG33" s="55">
        <v>1028</v>
      </c>
      <c r="AH33" s="37">
        <v>20728</v>
      </c>
      <c r="AI33" s="37">
        <v>194</v>
      </c>
      <c r="AJ33" s="37">
        <v>11352</v>
      </c>
      <c r="AK33" s="37">
        <v>11173</v>
      </c>
      <c r="AL33" s="37">
        <v>9</v>
      </c>
      <c r="AM33" s="37">
        <v>0</v>
      </c>
      <c r="AN33" s="37">
        <v>0</v>
      </c>
      <c r="AO33" s="37">
        <v>0</v>
      </c>
      <c r="AP33" s="56">
        <v>1034</v>
      </c>
      <c r="AQ33" s="50">
        <v>27</v>
      </c>
      <c r="AR33" s="50">
        <v>971</v>
      </c>
      <c r="AS33" s="50">
        <v>685</v>
      </c>
      <c r="AT33" s="78">
        <f t="shared" si="1"/>
        <v>32365.65784</v>
      </c>
      <c r="AU33" s="78">
        <f t="shared" si="1"/>
        <v>357</v>
      </c>
      <c r="AV33" s="78">
        <f t="shared" si="1"/>
        <v>20223.371460000002</v>
      </c>
      <c r="AW33" s="78">
        <f t="shared" si="1"/>
        <v>18001.34759</v>
      </c>
    </row>
    <row r="34" spans="1:49" ht="15">
      <c r="A34" s="118" t="s">
        <v>116</v>
      </c>
      <c r="B34" s="37">
        <v>7893</v>
      </c>
      <c r="C34" s="37">
        <v>162</v>
      </c>
      <c r="D34" s="37">
        <v>5388</v>
      </c>
      <c r="E34" s="37">
        <v>4699</v>
      </c>
      <c r="F34" s="37">
        <v>8321</v>
      </c>
      <c r="G34" s="37">
        <v>254</v>
      </c>
      <c r="H34" s="37">
        <v>6974</v>
      </c>
      <c r="I34" s="37">
        <v>5593</v>
      </c>
      <c r="J34" s="37">
        <v>28384</v>
      </c>
      <c r="K34" s="37">
        <v>512</v>
      </c>
      <c r="L34" s="37">
        <v>16065</v>
      </c>
      <c r="M34" s="37">
        <v>11635</v>
      </c>
      <c r="N34" s="37">
        <v>4075</v>
      </c>
      <c r="O34" s="37">
        <v>182</v>
      </c>
      <c r="P34" s="37">
        <v>4083</v>
      </c>
      <c r="Q34" s="37">
        <v>2814</v>
      </c>
      <c r="R34" s="37">
        <v>29497.50329</v>
      </c>
      <c r="S34" s="37">
        <v>290</v>
      </c>
      <c r="T34" s="37">
        <v>10947.670690000019</v>
      </c>
      <c r="U34" s="37">
        <v>9242.425459999999</v>
      </c>
      <c r="V34" s="37">
        <v>33396</v>
      </c>
      <c r="W34" s="37">
        <v>897</v>
      </c>
      <c r="X34" s="37">
        <v>27067</v>
      </c>
      <c r="Y34" s="37">
        <v>23115</v>
      </c>
      <c r="Z34" s="53">
        <v>14324</v>
      </c>
      <c r="AA34" s="53">
        <v>215</v>
      </c>
      <c r="AB34" s="38">
        <v>11773</v>
      </c>
      <c r="AC34" s="38">
        <v>9578</v>
      </c>
      <c r="AD34" s="43">
        <v>900</v>
      </c>
      <c r="AE34" s="44">
        <v>55</v>
      </c>
      <c r="AF34" s="44">
        <v>916</v>
      </c>
      <c r="AG34" s="44">
        <v>621</v>
      </c>
      <c r="AH34" s="37">
        <v>8319</v>
      </c>
      <c r="AI34" s="37">
        <v>134</v>
      </c>
      <c r="AJ34" s="37">
        <v>4660</v>
      </c>
      <c r="AK34" s="37">
        <v>4292</v>
      </c>
      <c r="AL34" s="37">
        <v>15</v>
      </c>
      <c r="AM34" s="37">
        <v>0</v>
      </c>
      <c r="AN34" s="37">
        <v>0</v>
      </c>
      <c r="AO34" s="37">
        <v>0</v>
      </c>
      <c r="AP34" s="49">
        <v>412</v>
      </c>
      <c r="AQ34" s="50">
        <v>19</v>
      </c>
      <c r="AR34" s="50">
        <v>347</v>
      </c>
      <c r="AS34" s="50">
        <v>251</v>
      </c>
      <c r="AT34" s="78">
        <f t="shared" si="1"/>
        <v>135536.50329</v>
      </c>
      <c r="AU34" s="78">
        <f t="shared" si="1"/>
        <v>2720</v>
      </c>
      <c r="AV34" s="78">
        <f t="shared" si="1"/>
        <v>88220.67069000003</v>
      </c>
      <c r="AW34" s="78">
        <f t="shared" si="1"/>
        <v>71840.42546</v>
      </c>
    </row>
    <row r="35" spans="1:49" ht="15">
      <c r="A35" s="118" t="s">
        <v>117</v>
      </c>
      <c r="B35" s="37">
        <v>241</v>
      </c>
      <c r="C35" s="37">
        <v>7</v>
      </c>
      <c r="D35" s="37">
        <v>210</v>
      </c>
      <c r="E35" s="37">
        <v>158</v>
      </c>
      <c r="F35" s="37">
        <v>2524</v>
      </c>
      <c r="G35" s="37">
        <v>98</v>
      </c>
      <c r="H35" s="37">
        <v>2303</v>
      </c>
      <c r="I35" s="37">
        <v>1832</v>
      </c>
      <c r="J35" s="37">
        <v>4184</v>
      </c>
      <c r="K35" s="37">
        <v>179</v>
      </c>
      <c r="L35" s="37">
        <v>4336</v>
      </c>
      <c r="M35" s="37">
        <v>3537</v>
      </c>
      <c r="N35" s="37">
        <v>231</v>
      </c>
      <c r="O35" s="37">
        <v>5</v>
      </c>
      <c r="P35" s="37">
        <v>146</v>
      </c>
      <c r="Q35" s="37">
        <v>105</v>
      </c>
      <c r="R35" s="37">
        <v>0</v>
      </c>
      <c r="S35" s="37">
        <v>0</v>
      </c>
      <c r="T35" s="37">
        <v>0</v>
      </c>
      <c r="U35" s="37">
        <v>0</v>
      </c>
      <c r="V35" s="37">
        <v>29</v>
      </c>
      <c r="W35" s="37">
        <v>35</v>
      </c>
      <c r="X35" s="37">
        <v>948</v>
      </c>
      <c r="Y35" s="37">
        <v>758</v>
      </c>
      <c r="Z35" s="53"/>
      <c r="AA35" s="53"/>
      <c r="AB35" s="38"/>
      <c r="AC35" s="38"/>
      <c r="AD35" s="43">
        <v>571</v>
      </c>
      <c r="AE35" s="44">
        <v>39</v>
      </c>
      <c r="AF35" s="44">
        <v>607</v>
      </c>
      <c r="AG35" s="44">
        <v>460</v>
      </c>
      <c r="AH35" s="37">
        <v>595</v>
      </c>
      <c r="AI35" s="37">
        <v>13</v>
      </c>
      <c r="AJ35" s="37">
        <v>661</v>
      </c>
      <c r="AK35" s="37">
        <v>628</v>
      </c>
      <c r="AL35" s="37">
        <v>6</v>
      </c>
      <c r="AM35" s="37">
        <v>0</v>
      </c>
      <c r="AN35" s="37">
        <v>0</v>
      </c>
      <c r="AO35" s="37">
        <v>0</v>
      </c>
      <c r="AP35" s="49">
        <v>200</v>
      </c>
      <c r="AQ35" s="50">
        <v>10</v>
      </c>
      <c r="AR35" s="50">
        <v>204</v>
      </c>
      <c r="AS35" s="50">
        <v>198</v>
      </c>
      <c r="AT35" s="78">
        <f t="shared" si="1"/>
        <v>8581</v>
      </c>
      <c r="AU35" s="78">
        <f t="shared" si="1"/>
        <v>386</v>
      </c>
      <c r="AV35" s="78">
        <f t="shared" si="1"/>
        <v>9415</v>
      </c>
      <c r="AW35" s="78">
        <f t="shared" si="1"/>
        <v>7676</v>
      </c>
    </row>
    <row r="36" spans="1:49" ht="15">
      <c r="A36" s="118" t="s">
        <v>118</v>
      </c>
      <c r="B36" s="37">
        <v>498</v>
      </c>
      <c r="C36" s="37">
        <v>0</v>
      </c>
      <c r="D36" s="37">
        <v>0</v>
      </c>
      <c r="E36" s="37">
        <v>0</v>
      </c>
      <c r="F36" s="37">
        <v>1427</v>
      </c>
      <c r="G36" s="37">
        <v>4</v>
      </c>
      <c r="H36" s="37">
        <v>357</v>
      </c>
      <c r="I36" s="37">
        <v>256</v>
      </c>
      <c r="J36" s="37">
        <v>6946</v>
      </c>
      <c r="K36" s="37">
        <v>55</v>
      </c>
      <c r="L36" s="37">
        <v>10172</v>
      </c>
      <c r="M36" s="37">
        <v>7811</v>
      </c>
      <c r="N36" s="37">
        <v>53</v>
      </c>
      <c r="O36" s="37">
        <v>2</v>
      </c>
      <c r="P36" s="37">
        <v>110</v>
      </c>
      <c r="Q36" s="37">
        <v>75</v>
      </c>
      <c r="R36" s="37">
        <v>3747.1991500000004</v>
      </c>
      <c r="S36" s="37">
        <v>35</v>
      </c>
      <c r="T36" s="37">
        <v>3263.75744</v>
      </c>
      <c r="U36" s="37">
        <v>2386.44073</v>
      </c>
      <c r="V36" s="37"/>
      <c r="W36" s="37">
        <v>0</v>
      </c>
      <c r="X36" s="37">
        <v>0</v>
      </c>
      <c r="Y36" s="37">
        <v>0</v>
      </c>
      <c r="Z36" s="53">
        <v>2110</v>
      </c>
      <c r="AA36" s="53">
        <v>14</v>
      </c>
      <c r="AB36" s="38">
        <v>805</v>
      </c>
      <c r="AC36" s="38">
        <v>539</v>
      </c>
      <c r="AD36" s="43">
        <v>193</v>
      </c>
      <c r="AE36" s="44">
        <v>4</v>
      </c>
      <c r="AF36" s="44">
        <v>234</v>
      </c>
      <c r="AG36" s="44">
        <v>116</v>
      </c>
      <c r="AH36" s="37">
        <v>0</v>
      </c>
      <c r="AI36" s="37">
        <v>0</v>
      </c>
      <c r="AJ36" s="37">
        <v>0</v>
      </c>
      <c r="AK36" s="37">
        <v>0</v>
      </c>
      <c r="AL36" s="37">
        <v>40</v>
      </c>
      <c r="AM36" s="37">
        <v>0</v>
      </c>
      <c r="AN36" s="37">
        <v>0</v>
      </c>
      <c r="AO36" s="37">
        <v>0</v>
      </c>
      <c r="AP36" s="49">
        <v>59</v>
      </c>
      <c r="AQ36" s="50">
        <v>1</v>
      </c>
      <c r="AR36" s="50">
        <v>36</v>
      </c>
      <c r="AS36" s="50">
        <v>21</v>
      </c>
      <c r="AT36" s="78">
        <f t="shared" si="1"/>
        <v>15073.19915</v>
      </c>
      <c r="AU36" s="78">
        <f t="shared" si="1"/>
        <v>115</v>
      </c>
      <c r="AV36" s="78">
        <f t="shared" si="1"/>
        <v>14977.75744</v>
      </c>
      <c r="AW36" s="78">
        <f t="shared" si="1"/>
        <v>11204.44073</v>
      </c>
    </row>
    <row r="37" spans="1:49" ht="15">
      <c r="A37" s="118" t="s">
        <v>119</v>
      </c>
      <c r="B37" s="37">
        <v>139</v>
      </c>
      <c r="C37" s="37">
        <v>6</v>
      </c>
      <c r="D37" s="37">
        <v>260</v>
      </c>
      <c r="E37" s="37">
        <v>182</v>
      </c>
      <c r="F37" s="37">
        <v>123</v>
      </c>
      <c r="G37" s="37">
        <v>1</v>
      </c>
      <c r="H37" s="37">
        <v>22</v>
      </c>
      <c r="I37" s="37">
        <v>17</v>
      </c>
      <c r="J37" s="37"/>
      <c r="K37" s="37"/>
      <c r="L37" s="37"/>
      <c r="M37" s="37"/>
      <c r="N37" s="37"/>
      <c r="O37" s="37"/>
      <c r="P37" s="37"/>
      <c r="Q37" s="37"/>
      <c r="R37" s="37">
        <v>1154.5830700000001</v>
      </c>
      <c r="S37" s="37">
        <v>7</v>
      </c>
      <c r="T37" s="37">
        <v>877.6734999999999</v>
      </c>
      <c r="U37" s="37">
        <v>625.6171</v>
      </c>
      <c r="V37" s="37">
        <v>84</v>
      </c>
      <c r="W37" s="37">
        <v>0</v>
      </c>
      <c r="X37" s="37">
        <v>0</v>
      </c>
      <c r="Y37" s="37">
        <v>0</v>
      </c>
      <c r="Z37" s="53"/>
      <c r="AA37" s="53"/>
      <c r="AB37" s="38"/>
      <c r="AC37" s="38"/>
      <c r="AD37" s="43">
        <v>103</v>
      </c>
      <c r="AE37" s="44">
        <v>1</v>
      </c>
      <c r="AF37" s="44">
        <v>20</v>
      </c>
      <c r="AG37" s="44">
        <v>13</v>
      </c>
      <c r="AH37" s="37">
        <v>0</v>
      </c>
      <c r="AI37" s="37">
        <v>0</v>
      </c>
      <c r="AJ37" s="37">
        <v>0</v>
      </c>
      <c r="AK37" s="37">
        <v>0</v>
      </c>
      <c r="AL37" s="37"/>
      <c r="AM37" s="37">
        <v>0</v>
      </c>
      <c r="AN37" s="37">
        <v>0</v>
      </c>
      <c r="AO37" s="37">
        <v>0</v>
      </c>
      <c r="AP37" s="49">
        <v>0</v>
      </c>
      <c r="AQ37" s="49">
        <v>0</v>
      </c>
      <c r="AR37" s="49">
        <v>0</v>
      </c>
      <c r="AS37" s="49">
        <v>0</v>
      </c>
      <c r="AT37" s="78">
        <f t="shared" si="1"/>
        <v>1603.5830700000001</v>
      </c>
      <c r="AU37" s="78">
        <f t="shared" si="1"/>
        <v>15</v>
      </c>
      <c r="AV37" s="78">
        <f t="shared" si="1"/>
        <v>1179.6734999999999</v>
      </c>
      <c r="AW37" s="78">
        <f t="shared" si="1"/>
        <v>837.6171</v>
      </c>
    </row>
    <row r="38" spans="1:49" ht="15">
      <c r="A38" s="118" t="s">
        <v>120</v>
      </c>
      <c r="B38" s="37">
        <v>17</v>
      </c>
      <c r="C38" s="37">
        <v>0</v>
      </c>
      <c r="D38" s="37">
        <v>0</v>
      </c>
      <c r="E38" s="37">
        <v>0</v>
      </c>
      <c r="F38" s="37">
        <v>2862</v>
      </c>
      <c r="G38" s="37">
        <v>33</v>
      </c>
      <c r="H38" s="37">
        <v>3709</v>
      </c>
      <c r="I38" s="37">
        <v>2883</v>
      </c>
      <c r="J38" s="37">
        <v>294</v>
      </c>
      <c r="K38" s="37">
        <v>18</v>
      </c>
      <c r="L38" s="37">
        <v>225</v>
      </c>
      <c r="M38" s="37">
        <v>169</v>
      </c>
      <c r="N38" s="37">
        <v>189</v>
      </c>
      <c r="O38" s="37">
        <v>2</v>
      </c>
      <c r="P38" s="37">
        <v>80</v>
      </c>
      <c r="Q38" s="37">
        <v>59</v>
      </c>
      <c r="R38" s="37">
        <v>5980.382660000001</v>
      </c>
      <c r="S38" s="37">
        <v>76</v>
      </c>
      <c r="T38" s="37">
        <v>5491.945049999997</v>
      </c>
      <c r="U38" s="37">
        <v>4274.818120000004</v>
      </c>
      <c r="V38" s="37">
        <v>9545</v>
      </c>
      <c r="W38" s="37">
        <v>95</v>
      </c>
      <c r="X38" s="37">
        <v>4777</v>
      </c>
      <c r="Y38" s="37">
        <v>4394</v>
      </c>
      <c r="Z38" s="53">
        <v>42537</v>
      </c>
      <c r="AA38" s="53">
        <v>359</v>
      </c>
      <c r="AB38" s="38">
        <v>48472</v>
      </c>
      <c r="AC38" s="38">
        <v>41253</v>
      </c>
      <c r="AD38" s="43">
        <v>1686</v>
      </c>
      <c r="AE38" s="44">
        <v>30</v>
      </c>
      <c r="AF38" s="44">
        <v>186</v>
      </c>
      <c r="AG38" s="44">
        <v>140</v>
      </c>
      <c r="AH38" s="37">
        <v>15</v>
      </c>
      <c r="AI38" s="37">
        <v>1</v>
      </c>
      <c r="AJ38" s="37">
        <v>13</v>
      </c>
      <c r="AK38" s="37">
        <v>10</v>
      </c>
      <c r="AL38" s="37">
        <v>1</v>
      </c>
      <c r="AM38" s="37">
        <v>0</v>
      </c>
      <c r="AN38" s="37">
        <v>0</v>
      </c>
      <c r="AO38" s="37">
        <v>0</v>
      </c>
      <c r="AP38" s="49">
        <v>0</v>
      </c>
      <c r="AQ38" s="49">
        <v>0</v>
      </c>
      <c r="AR38" s="49">
        <v>0</v>
      </c>
      <c r="AS38" s="49">
        <v>0</v>
      </c>
      <c r="AT38" s="78">
        <f t="shared" si="1"/>
        <v>63126.38266</v>
      </c>
      <c r="AU38" s="78">
        <f t="shared" si="1"/>
        <v>614</v>
      </c>
      <c r="AV38" s="78">
        <f t="shared" si="1"/>
        <v>62953.945049999995</v>
      </c>
      <c r="AW38" s="78">
        <f t="shared" si="1"/>
        <v>53182.81812</v>
      </c>
    </row>
    <row r="39" spans="1:49" ht="15">
      <c r="A39" s="122" t="s">
        <v>121</v>
      </c>
      <c r="B39" s="98">
        <v>19463</v>
      </c>
      <c r="C39" s="98">
        <v>456</v>
      </c>
      <c r="D39" s="98">
        <v>10645</v>
      </c>
      <c r="E39" s="98">
        <v>9046</v>
      </c>
      <c r="F39" s="98">
        <v>67235</v>
      </c>
      <c r="G39" s="98">
        <v>2665</v>
      </c>
      <c r="H39" s="98">
        <v>57554</v>
      </c>
      <c r="I39" s="98">
        <v>46212</v>
      </c>
      <c r="J39" s="98">
        <v>110990</v>
      </c>
      <c r="K39" s="98">
        <v>3225</v>
      </c>
      <c r="L39" s="98">
        <v>76760</v>
      </c>
      <c r="M39" s="98">
        <v>60234</v>
      </c>
      <c r="N39" s="98">
        <v>15429</v>
      </c>
      <c r="O39" s="98">
        <v>493</v>
      </c>
      <c r="P39" s="98">
        <v>13605</v>
      </c>
      <c r="Q39" s="98">
        <v>9666</v>
      </c>
      <c r="R39" s="98">
        <v>138761.59618000002</v>
      </c>
      <c r="S39" s="98">
        <v>4777</v>
      </c>
      <c r="T39" s="98">
        <v>96332.6320400002</v>
      </c>
      <c r="U39" s="98">
        <v>80533.77133000018</v>
      </c>
      <c r="V39" s="105">
        <f>V40+V43+V46</f>
        <v>6191</v>
      </c>
      <c r="W39" s="98">
        <f>W40+W43+W46</f>
        <v>106</v>
      </c>
      <c r="X39" s="98">
        <f>X40+X43+X46</f>
        <v>4441</v>
      </c>
      <c r="Y39" s="98">
        <f>Y40+Y43+Y46</f>
        <v>3837</v>
      </c>
      <c r="Z39" s="98">
        <v>105315</v>
      </c>
      <c r="AA39" s="98">
        <v>3430</v>
      </c>
      <c r="AB39" s="98">
        <v>76699</v>
      </c>
      <c r="AC39" s="98">
        <v>63930</v>
      </c>
      <c r="AD39" s="90">
        <f aca="true" t="shared" si="2" ref="AD39:AK39">AD40+AD43+AD46</f>
        <v>18166</v>
      </c>
      <c r="AE39" s="90">
        <f t="shared" si="2"/>
        <v>1375</v>
      </c>
      <c r="AF39" s="108">
        <f t="shared" si="2"/>
        <v>17934</v>
      </c>
      <c r="AG39" s="108">
        <f t="shared" si="2"/>
        <v>13637</v>
      </c>
      <c r="AH39" s="98">
        <f t="shared" si="2"/>
        <v>19709</v>
      </c>
      <c r="AI39" s="98">
        <f t="shared" si="2"/>
        <v>861</v>
      </c>
      <c r="AJ39" s="98">
        <f t="shared" si="2"/>
        <v>15123</v>
      </c>
      <c r="AK39" s="98">
        <f t="shared" si="2"/>
        <v>13963</v>
      </c>
      <c r="AL39" s="98">
        <v>250</v>
      </c>
      <c r="AM39" s="98">
        <v>0</v>
      </c>
      <c r="AN39" s="98">
        <v>0</v>
      </c>
      <c r="AO39" s="98">
        <v>0</v>
      </c>
      <c r="AP39" s="98">
        <v>1418</v>
      </c>
      <c r="AQ39" s="98">
        <v>54</v>
      </c>
      <c r="AR39" s="98">
        <v>1195</v>
      </c>
      <c r="AS39" s="98">
        <v>900</v>
      </c>
      <c r="AT39" s="91">
        <f t="shared" si="1"/>
        <v>502927.59618</v>
      </c>
      <c r="AU39" s="91">
        <f t="shared" si="1"/>
        <v>17442</v>
      </c>
      <c r="AV39" s="91">
        <f t="shared" si="1"/>
        <v>370288.6320400002</v>
      </c>
      <c r="AW39" s="91">
        <f t="shared" si="1"/>
        <v>301958.7713300002</v>
      </c>
    </row>
    <row r="40" spans="1:49" ht="15">
      <c r="A40" s="119" t="s">
        <v>122</v>
      </c>
      <c r="B40" s="103">
        <v>14518</v>
      </c>
      <c r="C40" s="103">
        <v>307</v>
      </c>
      <c r="D40" s="103">
        <v>7367</v>
      </c>
      <c r="E40" s="103">
        <v>6457</v>
      </c>
      <c r="F40" s="103">
        <v>42743</v>
      </c>
      <c r="G40" s="103">
        <v>1401</v>
      </c>
      <c r="H40" s="103">
        <v>36234</v>
      </c>
      <c r="I40" s="103">
        <v>29417</v>
      </c>
      <c r="J40" s="103">
        <v>92609</v>
      </c>
      <c r="K40" s="103">
        <v>2443</v>
      </c>
      <c r="L40" s="103">
        <v>63631</v>
      </c>
      <c r="M40" s="103">
        <v>49932</v>
      </c>
      <c r="N40" s="103">
        <v>6328</v>
      </c>
      <c r="O40" s="103">
        <v>110</v>
      </c>
      <c r="P40" s="103">
        <v>4008</v>
      </c>
      <c r="Q40" s="103">
        <v>2927</v>
      </c>
      <c r="R40" s="103">
        <v>99320.15059</v>
      </c>
      <c r="S40" s="103">
        <v>2707</v>
      </c>
      <c r="T40" s="103">
        <v>61737.234700000205</v>
      </c>
      <c r="U40" s="103">
        <v>53457.330480000164</v>
      </c>
      <c r="V40" s="103">
        <f>V41+V42</f>
        <v>5986</v>
      </c>
      <c r="W40" s="103">
        <f>W41+W42</f>
        <v>98</v>
      </c>
      <c r="X40" s="103">
        <f>X41+X42</f>
        <v>4094</v>
      </c>
      <c r="Y40" s="103">
        <f>Y41+Y42</f>
        <v>3521</v>
      </c>
      <c r="Z40" s="98">
        <v>0</v>
      </c>
      <c r="AA40" s="98">
        <v>1617</v>
      </c>
      <c r="AB40" s="98">
        <v>46256</v>
      </c>
      <c r="AC40" s="98">
        <v>39168</v>
      </c>
      <c r="AD40" s="92">
        <f>AD41+AD42</f>
        <v>8720</v>
      </c>
      <c r="AE40" s="106">
        <f>AE41+AE42</f>
        <v>172</v>
      </c>
      <c r="AF40" s="92">
        <f>AF41+AF42</f>
        <v>4336</v>
      </c>
      <c r="AG40" s="92">
        <f>AG41+AG42</f>
        <v>3257</v>
      </c>
      <c r="AH40" s="103">
        <v>10208</v>
      </c>
      <c r="AI40" s="103">
        <v>340</v>
      </c>
      <c r="AJ40" s="103">
        <v>7450</v>
      </c>
      <c r="AK40" s="103">
        <v>7197</v>
      </c>
      <c r="AL40" s="103">
        <v>175</v>
      </c>
      <c r="AM40" s="103">
        <v>0</v>
      </c>
      <c r="AN40" s="103">
        <v>0</v>
      </c>
      <c r="AO40" s="103">
        <v>0</v>
      </c>
      <c r="AP40" s="101">
        <v>426</v>
      </c>
      <c r="AQ40" s="101">
        <v>15</v>
      </c>
      <c r="AR40" s="101">
        <v>439</v>
      </c>
      <c r="AS40" s="101">
        <v>332</v>
      </c>
      <c r="AT40" s="91">
        <f t="shared" si="1"/>
        <v>281033.15059</v>
      </c>
      <c r="AU40" s="91">
        <f t="shared" si="1"/>
        <v>9210</v>
      </c>
      <c r="AV40" s="91">
        <f t="shared" si="1"/>
        <v>235552.2347000002</v>
      </c>
      <c r="AW40" s="91">
        <f t="shared" si="1"/>
        <v>195665.33048000018</v>
      </c>
    </row>
    <row r="41" spans="1:49" ht="15">
      <c r="A41" s="118" t="s">
        <v>123</v>
      </c>
      <c r="B41" s="37">
        <v>1912</v>
      </c>
      <c r="C41" s="37">
        <v>25</v>
      </c>
      <c r="D41" s="37">
        <v>850</v>
      </c>
      <c r="E41" s="37">
        <v>594</v>
      </c>
      <c r="F41" s="37">
        <v>12719</v>
      </c>
      <c r="G41" s="37">
        <v>501</v>
      </c>
      <c r="H41" s="37">
        <v>12300</v>
      </c>
      <c r="I41" s="37">
        <v>9068</v>
      </c>
      <c r="J41" s="37">
        <v>29658</v>
      </c>
      <c r="K41" s="37">
        <v>951</v>
      </c>
      <c r="L41" s="37">
        <v>20478</v>
      </c>
      <c r="M41" s="37">
        <v>16069</v>
      </c>
      <c r="N41" s="37">
        <v>934</v>
      </c>
      <c r="O41" s="37">
        <v>18</v>
      </c>
      <c r="P41" s="37">
        <v>618</v>
      </c>
      <c r="Q41" s="37">
        <v>446</v>
      </c>
      <c r="R41" s="37">
        <v>14413.997249999997</v>
      </c>
      <c r="S41" s="37">
        <v>499</v>
      </c>
      <c r="T41" s="37">
        <v>12428.162570000004</v>
      </c>
      <c r="U41" s="37">
        <v>8804.636369999998</v>
      </c>
      <c r="V41" s="37"/>
      <c r="W41" s="37">
        <v>0</v>
      </c>
      <c r="X41" s="37">
        <v>0</v>
      </c>
      <c r="Y41" s="37">
        <v>0</v>
      </c>
      <c r="Z41" s="53"/>
      <c r="AA41" s="53">
        <v>351</v>
      </c>
      <c r="AB41" s="38">
        <v>9188</v>
      </c>
      <c r="AC41" s="38">
        <v>6758</v>
      </c>
      <c r="AD41" s="58">
        <v>3662</v>
      </c>
      <c r="AE41" s="59">
        <v>35</v>
      </c>
      <c r="AF41" s="44">
        <v>687</v>
      </c>
      <c r="AG41" s="44">
        <v>504</v>
      </c>
      <c r="AH41" s="37">
        <v>1131</v>
      </c>
      <c r="AI41" s="37">
        <v>34</v>
      </c>
      <c r="AJ41" s="37">
        <v>763</v>
      </c>
      <c r="AK41" s="37">
        <v>714</v>
      </c>
      <c r="AL41" s="37">
        <v>88</v>
      </c>
      <c r="AM41" s="37">
        <v>0</v>
      </c>
      <c r="AN41" s="37">
        <v>0</v>
      </c>
      <c r="AO41" s="37">
        <v>0</v>
      </c>
      <c r="AP41" s="49">
        <v>8</v>
      </c>
      <c r="AQ41" s="49">
        <v>1</v>
      </c>
      <c r="AR41" s="49">
        <v>24</v>
      </c>
      <c r="AS41" s="49">
        <v>19</v>
      </c>
      <c r="AT41" s="78">
        <f t="shared" si="1"/>
        <v>64525.99725</v>
      </c>
      <c r="AU41" s="78">
        <f t="shared" si="1"/>
        <v>2415</v>
      </c>
      <c r="AV41" s="78">
        <f t="shared" si="1"/>
        <v>57336.16257</v>
      </c>
      <c r="AW41" s="78">
        <f t="shared" si="1"/>
        <v>42976.63637</v>
      </c>
    </row>
    <row r="42" spans="1:49" ht="15">
      <c r="A42" s="118" t="s">
        <v>124</v>
      </c>
      <c r="B42" s="37">
        <v>12606</v>
      </c>
      <c r="C42" s="37">
        <v>282</v>
      </c>
      <c r="D42" s="37">
        <v>6517</v>
      </c>
      <c r="E42" s="37">
        <v>5863</v>
      </c>
      <c r="F42" s="37">
        <v>30024</v>
      </c>
      <c r="G42" s="37">
        <v>900</v>
      </c>
      <c r="H42" s="37">
        <v>23934</v>
      </c>
      <c r="I42" s="37">
        <v>20349</v>
      </c>
      <c r="J42" s="37">
        <v>62951</v>
      </c>
      <c r="K42" s="37">
        <v>1492</v>
      </c>
      <c r="L42" s="37">
        <v>43153</v>
      </c>
      <c r="M42" s="37">
        <v>33863</v>
      </c>
      <c r="N42" s="37">
        <v>5394</v>
      </c>
      <c r="O42" s="37">
        <v>92</v>
      </c>
      <c r="P42" s="37">
        <v>3390</v>
      </c>
      <c r="Q42" s="37">
        <v>2481</v>
      </c>
      <c r="R42" s="37">
        <v>84906.15334</v>
      </c>
      <c r="S42" s="37">
        <v>2208</v>
      </c>
      <c r="T42" s="37">
        <v>49309.0721300002</v>
      </c>
      <c r="U42" s="37">
        <v>44652.694110000164</v>
      </c>
      <c r="V42" s="37">
        <v>5986</v>
      </c>
      <c r="W42" s="37">
        <v>98</v>
      </c>
      <c r="X42" s="37">
        <v>4094</v>
      </c>
      <c r="Y42" s="37">
        <v>3521</v>
      </c>
      <c r="Z42" s="53"/>
      <c r="AA42" s="53">
        <v>1266</v>
      </c>
      <c r="AB42" s="38">
        <v>37068</v>
      </c>
      <c r="AC42" s="38">
        <v>32409</v>
      </c>
      <c r="AD42" s="58">
        <v>5058</v>
      </c>
      <c r="AE42" s="44">
        <v>137</v>
      </c>
      <c r="AF42" s="44">
        <v>3649</v>
      </c>
      <c r="AG42" s="44">
        <v>2753</v>
      </c>
      <c r="AH42" s="37">
        <v>9077</v>
      </c>
      <c r="AI42" s="37">
        <v>306</v>
      </c>
      <c r="AJ42" s="37">
        <v>6687</v>
      </c>
      <c r="AK42" s="37">
        <v>6483</v>
      </c>
      <c r="AL42" s="37">
        <v>87</v>
      </c>
      <c r="AM42" s="37">
        <v>0</v>
      </c>
      <c r="AN42" s="37">
        <v>0</v>
      </c>
      <c r="AO42" s="37">
        <v>0</v>
      </c>
      <c r="AP42" s="49">
        <v>418</v>
      </c>
      <c r="AQ42" s="50">
        <v>14</v>
      </c>
      <c r="AR42" s="50">
        <v>415</v>
      </c>
      <c r="AS42" s="50">
        <v>313</v>
      </c>
      <c r="AT42" s="78">
        <f t="shared" si="1"/>
        <v>216507.15334000002</v>
      </c>
      <c r="AU42" s="78">
        <f t="shared" si="1"/>
        <v>6795</v>
      </c>
      <c r="AV42" s="78">
        <f t="shared" si="1"/>
        <v>178216.0721300002</v>
      </c>
      <c r="AW42" s="78">
        <f t="shared" si="1"/>
        <v>152687.69411000016</v>
      </c>
    </row>
    <row r="43" spans="1:49" ht="15">
      <c r="A43" s="119" t="s">
        <v>125</v>
      </c>
      <c r="B43" s="98">
        <v>3424</v>
      </c>
      <c r="C43" s="98">
        <v>112</v>
      </c>
      <c r="D43" s="98">
        <v>2414</v>
      </c>
      <c r="E43" s="98">
        <v>1866</v>
      </c>
      <c r="F43" s="98">
        <v>20994</v>
      </c>
      <c r="G43" s="98">
        <v>1079</v>
      </c>
      <c r="H43" s="98">
        <v>17417</v>
      </c>
      <c r="I43" s="98">
        <v>13478</v>
      </c>
      <c r="J43" s="98">
        <v>18381</v>
      </c>
      <c r="K43" s="98">
        <v>782</v>
      </c>
      <c r="L43" s="98">
        <v>13129</v>
      </c>
      <c r="M43" s="98">
        <v>10303</v>
      </c>
      <c r="N43" s="98">
        <v>8512</v>
      </c>
      <c r="O43" s="98">
        <v>358</v>
      </c>
      <c r="P43" s="98">
        <v>8980</v>
      </c>
      <c r="Q43" s="98">
        <v>6272</v>
      </c>
      <c r="R43" s="98">
        <v>28240.78620000001</v>
      </c>
      <c r="S43" s="98">
        <v>1635</v>
      </c>
      <c r="T43" s="98">
        <v>25766.412299999996</v>
      </c>
      <c r="U43" s="98">
        <v>19654.869009999995</v>
      </c>
      <c r="V43" s="105">
        <f>V44+V45</f>
        <v>205</v>
      </c>
      <c r="W43" s="98">
        <f>W44+W45</f>
        <v>8</v>
      </c>
      <c r="X43" s="98">
        <f>X44+X45</f>
        <v>347</v>
      </c>
      <c r="Y43" s="98">
        <f>Y44+Y45</f>
        <v>316</v>
      </c>
      <c r="Z43" s="98">
        <v>0</v>
      </c>
      <c r="AA43" s="98">
        <v>1434</v>
      </c>
      <c r="AB43" s="98">
        <v>21114</v>
      </c>
      <c r="AC43" s="98">
        <v>16826</v>
      </c>
      <c r="AD43" s="100">
        <f>AD44+AD45</f>
        <v>9446</v>
      </c>
      <c r="AE43" s="100">
        <f>AE44+AE45</f>
        <v>1203</v>
      </c>
      <c r="AF43" s="100">
        <f>AF44+AF45</f>
        <v>13598</v>
      </c>
      <c r="AG43" s="100">
        <f>AG44+AG45</f>
        <v>10380</v>
      </c>
      <c r="AH43" s="98">
        <v>8066</v>
      </c>
      <c r="AI43" s="98">
        <v>482</v>
      </c>
      <c r="AJ43" s="98">
        <v>7024</v>
      </c>
      <c r="AK43" s="98">
        <v>6124</v>
      </c>
      <c r="AL43" s="98">
        <v>74</v>
      </c>
      <c r="AM43" s="98">
        <v>0</v>
      </c>
      <c r="AN43" s="98">
        <v>0</v>
      </c>
      <c r="AO43" s="98">
        <v>0</v>
      </c>
      <c r="AP43" s="98">
        <v>992</v>
      </c>
      <c r="AQ43" s="98">
        <v>39</v>
      </c>
      <c r="AR43" s="98">
        <v>756</v>
      </c>
      <c r="AS43" s="98">
        <v>568</v>
      </c>
      <c r="AT43" s="91">
        <f t="shared" si="1"/>
        <v>98334.7862</v>
      </c>
      <c r="AU43" s="91">
        <f t="shared" si="1"/>
        <v>7132</v>
      </c>
      <c r="AV43" s="91">
        <f t="shared" si="1"/>
        <v>110545.4123</v>
      </c>
      <c r="AW43" s="91">
        <f t="shared" si="1"/>
        <v>85787.86901</v>
      </c>
    </row>
    <row r="44" spans="1:49" ht="15">
      <c r="A44" s="118" t="s">
        <v>126</v>
      </c>
      <c r="B44" s="37">
        <v>1301</v>
      </c>
      <c r="C44" s="37">
        <v>44</v>
      </c>
      <c r="D44" s="37">
        <v>685</v>
      </c>
      <c r="E44" s="37">
        <v>507</v>
      </c>
      <c r="F44" s="37">
        <v>8075</v>
      </c>
      <c r="G44" s="37">
        <v>447</v>
      </c>
      <c r="H44" s="37">
        <v>6541</v>
      </c>
      <c r="I44" s="37">
        <v>4788</v>
      </c>
      <c r="J44" s="37">
        <v>7910</v>
      </c>
      <c r="K44" s="37">
        <v>440</v>
      </c>
      <c r="L44" s="37">
        <v>5611</v>
      </c>
      <c r="M44" s="37">
        <v>4403</v>
      </c>
      <c r="N44" s="37">
        <v>1563</v>
      </c>
      <c r="O44" s="37">
        <v>68</v>
      </c>
      <c r="P44" s="37">
        <v>1312</v>
      </c>
      <c r="Q44" s="37">
        <v>931</v>
      </c>
      <c r="R44" s="37">
        <v>13212.563740000003</v>
      </c>
      <c r="S44" s="37">
        <v>1051</v>
      </c>
      <c r="T44" s="37">
        <v>13889.093639999997</v>
      </c>
      <c r="U44" s="37">
        <v>10229.62322</v>
      </c>
      <c r="V44" s="37"/>
      <c r="W44" s="37">
        <v>0</v>
      </c>
      <c r="X44" s="37">
        <v>0</v>
      </c>
      <c r="Y44" s="37">
        <v>0</v>
      </c>
      <c r="Z44" s="53"/>
      <c r="AA44" s="53">
        <v>695</v>
      </c>
      <c r="AB44" s="38">
        <v>9461</v>
      </c>
      <c r="AC44" s="38">
        <v>7341</v>
      </c>
      <c r="AD44" s="58">
        <v>3400</v>
      </c>
      <c r="AE44" s="44">
        <v>676</v>
      </c>
      <c r="AF44" s="44">
        <v>6187</v>
      </c>
      <c r="AG44" s="44">
        <v>4641</v>
      </c>
      <c r="AH44" s="37">
        <v>1933</v>
      </c>
      <c r="AI44" s="37">
        <v>143</v>
      </c>
      <c r="AJ44" s="37">
        <v>1503</v>
      </c>
      <c r="AK44" s="37">
        <v>1244</v>
      </c>
      <c r="AL44" s="37">
        <v>30</v>
      </c>
      <c r="AM44" s="37">
        <v>0</v>
      </c>
      <c r="AN44" s="37">
        <v>0</v>
      </c>
      <c r="AO44" s="37">
        <v>0</v>
      </c>
      <c r="AP44" s="49">
        <v>111</v>
      </c>
      <c r="AQ44" s="50">
        <v>5</v>
      </c>
      <c r="AR44" s="50">
        <v>71</v>
      </c>
      <c r="AS44" s="50">
        <v>56</v>
      </c>
      <c r="AT44" s="78">
        <f t="shared" si="1"/>
        <v>37535.563740000005</v>
      </c>
      <c r="AU44" s="78">
        <f t="shared" si="1"/>
        <v>3569</v>
      </c>
      <c r="AV44" s="78">
        <f t="shared" si="1"/>
        <v>45260.09364</v>
      </c>
      <c r="AW44" s="78">
        <f t="shared" si="1"/>
        <v>34140.62322</v>
      </c>
    </row>
    <row r="45" spans="1:49" ht="15">
      <c r="A45" s="118" t="s">
        <v>127</v>
      </c>
      <c r="B45" s="37">
        <v>2123</v>
      </c>
      <c r="C45" s="37">
        <v>68</v>
      </c>
      <c r="D45" s="37">
        <v>1729</v>
      </c>
      <c r="E45" s="37">
        <v>1359</v>
      </c>
      <c r="F45" s="37">
        <v>12919</v>
      </c>
      <c r="G45" s="37">
        <v>632</v>
      </c>
      <c r="H45" s="37">
        <v>10876</v>
      </c>
      <c r="I45" s="37">
        <v>8690</v>
      </c>
      <c r="J45" s="37">
        <v>10471</v>
      </c>
      <c r="K45" s="37">
        <v>342</v>
      </c>
      <c r="L45" s="37">
        <v>7518</v>
      </c>
      <c r="M45" s="37">
        <v>5900</v>
      </c>
      <c r="N45" s="37">
        <v>6949</v>
      </c>
      <c r="O45" s="37">
        <v>290</v>
      </c>
      <c r="P45" s="37">
        <v>7668</v>
      </c>
      <c r="Q45" s="37">
        <v>5341</v>
      </c>
      <c r="R45" s="37">
        <v>15028.222460000006</v>
      </c>
      <c r="S45" s="37">
        <v>584</v>
      </c>
      <c r="T45" s="37">
        <v>11877.318659999999</v>
      </c>
      <c r="U45" s="37">
        <v>9425.245789999997</v>
      </c>
      <c r="V45" s="37">
        <v>205</v>
      </c>
      <c r="W45" s="37">
        <v>8</v>
      </c>
      <c r="X45" s="37">
        <v>347</v>
      </c>
      <c r="Y45" s="37">
        <v>316</v>
      </c>
      <c r="Z45" s="53"/>
      <c r="AA45" s="53">
        <v>739</v>
      </c>
      <c r="AB45" s="38">
        <v>11653</v>
      </c>
      <c r="AC45" s="38">
        <v>9486</v>
      </c>
      <c r="AD45" s="58">
        <v>6046</v>
      </c>
      <c r="AE45" s="44">
        <v>527</v>
      </c>
      <c r="AF45" s="44">
        <v>7411</v>
      </c>
      <c r="AG45" s="44">
        <v>5739</v>
      </c>
      <c r="AH45" s="37">
        <v>6133</v>
      </c>
      <c r="AI45" s="37">
        <v>339</v>
      </c>
      <c r="AJ45" s="37">
        <v>5521</v>
      </c>
      <c r="AK45" s="37">
        <v>4880</v>
      </c>
      <c r="AL45" s="37">
        <v>44</v>
      </c>
      <c r="AM45" s="37">
        <v>0</v>
      </c>
      <c r="AN45" s="37">
        <v>0</v>
      </c>
      <c r="AO45" s="37">
        <v>0</v>
      </c>
      <c r="AP45" s="49">
        <v>881</v>
      </c>
      <c r="AQ45" s="50">
        <v>34</v>
      </c>
      <c r="AR45" s="50">
        <v>685</v>
      </c>
      <c r="AS45" s="50">
        <v>512</v>
      </c>
      <c r="AT45" s="78">
        <f t="shared" si="1"/>
        <v>60799.222460000005</v>
      </c>
      <c r="AU45" s="78">
        <f t="shared" si="1"/>
        <v>3563</v>
      </c>
      <c r="AV45" s="78">
        <f t="shared" si="1"/>
        <v>65285.31866</v>
      </c>
      <c r="AW45" s="78">
        <f t="shared" si="1"/>
        <v>51648.24579</v>
      </c>
    </row>
    <row r="46" spans="1:49" ht="15">
      <c r="A46" s="123" t="s">
        <v>128</v>
      </c>
      <c r="B46" s="103">
        <v>1521</v>
      </c>
      <c r="C46" s="103">
        <v>37</v>
      </c>
      <c r="D46" s="103">
        <v>864</v>
      </c>
      <c r="E46" s="103">
        <v>723</v>
      </c>
      <c r="F46" s="103">
        <v>3498</v>
      </c>
      <c r="G46" s="103">
        <v>185</v>
      </c>
      <c r="H46" s="103">
        <v>3903</v>
      </c>
      <c r="I46" s="103">
        <v>3317</v>
      </c>
      <c r="J46" s="103">
        <v>0</v>
      </c>
      <c r="K46" s="103">
        <v>0</v>
      </c>
      <c r="L46" s="103">
        <v>0</v>
      </c>
      <c r="M46" s="103">
        <v>0</v>
      </c>
      <c r="N46" s="103">
        <v>589</v>
      </c>
      <c r="O46" s="103">
        <v>25</v>
      </c>
      <c r="P46" s="103">
        <v>617</v>
      </c>
      <c r="Q46" s="103">
        <v>467</v>
      </c>
      <c r="R46" s="103">
        <v>11200.659390000003</v>
      </c>
      <c r="S46" s="103">
        <v>435</v>
      </c>
      <c r="T46" s="103">
        <v>8828.98504</v>
      </c>
      <c r="U46" s="103">
        <v>7421.571840000016</v>
      </c>
      <c r="V46" s="103">
        <v>0</v>
      </c>
      <c r="W46" s="103">
        <v>0</v>
      </c>
      <c r="X46" s="103">
        <v>0</v>
      </c>
      <c r="Y46" s="103">
        <v>0</v>
      </c>
      <c r="Z46" s="98"/>
      <c r="AA46" s="98">
        <v>379</v>
      </c>
      <c r="AB46" s="98">
        <v>9330</v>
      </c>
      <c r="AC46" s="98">
        <v>7936</v>
      </c>
      <c r="AD46" s="94"/>
      <c r="AE46" s="96"/>
      <c r="AF46" s="96"/>
      <c r="AG46" s="96"/>
      <c r="AH46" s="103">
        <v>1435</v>
      </c>
      <c r="AI46" s="103">
        <v>39</v>
      </c>
      <c r="AJ46" s="103">
        <v>649</v>
      </c>
      <c r="AK46" s="103">
        <v>642</v>
      </c>
      <c r="AL46" s="103">
        <v>0</v>
      </c>
      <c r="AM46" s="103">
        <v>0</v>
      </c>
      <c r="AN46" s="103">
        <v>0</v>
      </c>
      <c r="AO46" s="103">
        <v>0</v>
      </c>
      <c r="AP46" s="101">
        <v>0</v>
      </c>
      <c r="AQ46" s="104">
        <v>0</v>
      </c>
      <c r="AR46" s="104">
        <v>0</v>
      </c>
      <c r="AS46" s="104">
        <v>0</v>
      </c>
      <c r="AT46" s="91">
        <f t="shared" si="1"/>
        <v>18243.65939</v>
      </c>
      <c r="AU46" s="91">
        <f t="shared" si="1"/>
        <v>1100</v>
      </c>
      <c r="AV46" s="91">
        <f t="shared" si="1"/>
        <v>24191.98504</v>
      </c>
      <c r="AW46" s="91">
        <f t="shared" si="1"/>
        <v>20506.571840000015</v>
      </c>
    </row>
    <row r="47" spans="1:49" ht="15">
      <c r="A47" s="119" t="s">
        <v>129</v>
      </c>
      <c r="B47" s="98">
        <v>2773</v>
      </c>
      <c r="C47" s="98">
        <v>3</v>
      </c>
      <c r="D47" s="98">
        <v>94</v>
      </c>
      <c r="E47" s="98">
        <v>56</v>
      </c>
      <c r="F47" s="98">
        <v>1825</v>
      </c>
      <c r="G47" s="98">
        <v>0</v>
      </c>
      <c r="H47" s="98">
        <v>0</v>
      </c>
      <c r="I47" s="98">
        <v>0</v>
      </c>
      <c r="J47" s="98"/>
      <c r="K47" s="98">
        <v>0</v>
      </c>
      <c r="L47" s="98">
        <v>0</v>
      </c>
      <c r="M47" s="98">
        <v>0</v>
      </c>
      <c r="N47" s="98">
        <v>93</v>
      </c>
      <c r="O47" s="98">
        <v>2</v>
      </c>
      <c r="P47" s="98">
        <v>63</v>
      </c>
      <c r="Q47" s="98">
        <v>41</v>
      </c>
      <c r="R47" s="98">
        <v>9342.71251</v>
      </c>
      <c r="S47" s="98">
        <v>31</v>
      </c>
      <c r="T47" s="98">
        <v>2480.901170000001</v>
      </c>
      <c r="U47" s="98">
        <v>2480.901170000001</v>
      </c>
      <c r="V47" s="98"/>
      <c r="W47" s="98">
        <v>0</v>
      </c>
      <c r="X47" s="98">
        <v>0</v>
      </c>
      <c r="Y47" s="98">
        <v>0</v>
      </c>
      <c r="Z47" s="98">
        <v>60</v>
      </c>
      <c r="AA47" s="98">
        <v>2</v>
      </c>
      <c r="AB47" s="98">
        <v>106</v>
      </c>
      <c r="AC47" s="98">
        <v>65</v>
      </c>
      <c r="AD47" s="99">
        <f>SUM(AD48:AD50)</f>
        <v>1157</v>
      </c>
      <c r="AE47" s="92"/>
      <c r="AF47" s="92"/>
      <c r="AG47" s="92"/>
      <c r="AH47" s="98">
        <v>2788</v>
      </c>
      <c r="AI47" s="98">
        <v>35</v>
      </c>
      <c r="AJ47" s="98">
        <v>1018</v>
      </c>
      <c r="AK47" s="98">
        <v>872</v>
      </c>
      <c r="AL47" s="98">
        <v>0</v>
      </c>
      <c r="AM47" s="98">
        <v>0</v>
      </c>
      <c r="AN47" s="98">
        <v>0</v>
      </c>
      <c r="AO47" s="98">
        <v>0</v>
      </c>
      <c r="AP47" s="98">
        <v>0</v>
      </c>
      <c r="AQ47" s="98">
        <v>0</v>
      </c>
      <c r="AR47" s="98">
        <v>0</v>
      </c>
      <c r="AS47" s="98">
        <v>0</v>
      </c>
      <c r="AT47" s="91">
        <f t="shared" si="1"/>
        <v>18038.712509999998</v>
      </c>
      <c r="AU47" s="91">
        <f t="shared" si="1"/>
        <v>73</v>
      </c>
      <c r="AV47" s="91">
        <f t="shared" si="1"/>
        <v>3761.901170000001</v>
      </c>
      <c r="AW47" s="91">
        <f t="shared" si="1"/>
        <v>3514.901170000001</v>
      </c>
    </row>
    <row r="48" spans="1:49" ht="15">
      <c r="A48" s="118" t="s">
        <v>130</v>
      </c>
      <c r="B48" s="37">
        <v>2530</v>
      </c>
      <c r="C48" s="37">
        <v>0</v>
      </c>
      <c r="D48" s="37">
        <v>0</v>
      </c>
      <c r="E48" s="37">
        <v>0</v>
      </c>
      <c r="F48" s="37">
        <v>0</v>
      </c>
      <c r="G48" s="37">
        <v>0</v>
      </c>
      <c r="H48" s="37">
        <v>0</v>
      </c>
      <c r="I48" s="37">
        <v>0</v>
      </c>
      <c r="J48" s="37"/>
      <c r="K48" s="37"/>
      <c r="L48" s="37"/>
      <c r="M48" s="37"/>
      <c r="N48" s="37">
        <v>93</v>
      </c>
      <c r="O48" s="37">
        <v>2</v>
      </c>
      <c r="P48" s="37">
        <v>63</v>
      </c>
      <c r="Q48" s="37">
        <v>41</v>
      </c>
      <c r="R48" s="37">
        <v>3.64028</v>
      </c>
      <c r="S48" s="37">
        <v>0</v>
      </c>
      <c r="T48" s="37">
        <v>0</v>
      </c>
      <c r="U48" s="37">
        <v>0</v>
      </c>
      <c r="V48" s="37"/>
      <c r="W48" s="37">
        <v>0</v>
      </c>
      <c r="X48" s="37">
        <v>0</v>
      </c>
      <c r="Y48" s="37">
        <v>0</v>
      </c>
      <c r="Z48" s="53">
        <v>37</v>
      </c>
      <c r="AA48" s="53">
        <v>1</v>
      </c>
      <c r="AB48" s="53">
        <v>58</v>
      </c>
      <c r="AC48" s="53">
        <v>41</v>
      </c>
      <c r="AD48" s="43">
        <v>0</v>
      </c>
      <c r="AE48" s="44"/>
      <c r="AF48" s="44"/>
      <c r="AG48" s="44"/>
      <c r="AH48" s="37">
        <v>125</v>
      </c>
      <c r="AI48" s="37">
        <v>0</v>
      </c>
      <c r="AJ48" s="37">
        <v>0</v>
      </c>
      <c r="AK48" s="37">
        <v>0</v>
      </c>
      <c r="AL48" s="37">
        <v>0</v>
      </c>
      <c r="AM48" s="37">
        <v>0</v>
      </c>
      <c r="AN48" s="37">
        <v>0</v>
      </c>
      <c r="AO48" s="37">
        <v>0</v>
      </c>
      <c r="AP48" s="49">
        <v>0</v>
      </c>
      <c r="AQ48" s="49">
        <v>0</v>
      </c>
      <c r="AR48" s="49">
        <v>0</v>
      </c>
      <c r="AS48" s="49">
        <v>0</v>
      </c>
      <c r="AT48" s="78">
        <f t="shared" si="1"/>
        <v>2788.64028</v>
      </c>
      <c r="AU48" s="78">
        <f t="shared" si="1"/>
        <v>3</v>
      </c>
      <c r="AV48" s="78">
        <f t="shared" si="1"/>
        <v>121</v>
      </c>
      <c r="AW48" s="78">
        <f t="shared" si="1"/>
        <v>82</v>
      </c>
    </row>
    <row r="49" spans="1:49" ht="15">
      <c r="A49" s="118" t="s">
        <v>131</v>
      </c>
      <c r="B49" s="37">
        <v>0</v>
      </c>
      <c r="C49" s="37">
        <v>0</v>
      </c>
      <c r="D49" s="37">
        <v>0</v>
      </c>
      <c r="E49" s="37">
        <v>0</v>
      </c>
      <c r="F49" s="37">
        <v>0</v>
      </c>
      <c r="G49" s="37">
        <v>0</v>
      </c>
      <c r="H49" s="37">
        <v>0</v>
      </c>
      <c r="I49" s="37">
        <v>0</v>
      </c>
      <c r="J49" s="37"/>
      <c r="K49" s="37"/>
      <c r="L49" s="37"/>
      <c r="M49" s="37"/>
      <c r="N49" s="37"/>
      <c r="O49" s="37"/>
      <c r="P49" s="37"/>
      <c r="Q49" s="37"/>
      <c r="R49" s="37">
        <v>0</v>
      </c>
      <c r="S49" s="37">
        <v>0</v>
      </c>
      <c r="T49" s="37">
        <v>0</v>
      </c>
      <c r="U49" s="37">
        <v>0</v>
      </c>
      <c r="V49" s="37"/>
      <c r="W49" s="37">
        <v>0</v>
      </c>
      <c r="X49" s="37">
        <v>0</v>
      </c>
      <c r="Y49" s="37">
        <v>0</v>
      </c>
      <c r="Z49" s="53"/>
      <c r="AA49" s="53"/>
      <c r="AB49" s="53"/>
      <c r="AC49" s="53"/>
      <c r="AD49" s="43">
        <v>1157</v>
      </c>
      <c r="AE49" s="44"/>
      <c r="AF49" s="44"/>
      <c r="AG49" s="60"/>
      <c r="AH49" s="37">
        <v>970</v>
      </c>
      <c r="AI49" s="37">
        <v>3</v>
      </c>
      <c r="AJ49" s="37">
        <v>553</v>
      </c>
      <c r="AK49" s="37">
        <v>501</v>
      </c>
      <c r="AL49" s="37">
        <v>0</v>
      </c>
      <c r="AM49" s="37">
        <v>0</v>
      </c>
      <c r="AN49" s="37">
        <v>0</v>
      </c>
      <c r="AO49" s="37">
        <v>0</v>
      </c>
      <c r="AP49" s="49">
        <v>0</v>
      </c>
      <c r="AQ49" s="49">
        <v>0</v>
      </c>
      <c r="AR49" s="49">
        <v>0</v>
      </c>
      <c r="AS49" s="49">
        <v>0</v>
      </c>
      <c r="AT49" s="78">
        <f t="shared" si="1"/>
        <v>2127</v>
      </c>
      <c r="AU49" s="78">
        <f t="shared" si="1"/>
        <v>3</v>
      </c>
      <c r="AV49" s="78">
        <f t="shared" si="1"/>
        <v>553</v>
      </c>
      <c r="AW49" s="78">
        <f t="shared" si="1"/>
        <v>501</v>
      </c>
    </row>
    <row r="50" spans="1:49" ht="15">
      <c r="A50" s="118" t="s">
        <v>132</v>
      </c>
      <c r="B50" s="37">
        <v>243</v>
      </c>
      <c r="C50" s="37">
        <v>3</v>
      </c>
      <c r="D50" s="37">
        <v>94</v>
      </c>
      <c r="E50" s="37">
        <v>56</v>
      </c>
      <c r="F50" s="37">
        <v>1825</v>
      </c>
      <c r="G50" s="37">
        <v>0</v>
      </c>
      <c r="H50" s="37">
        <v>0</v>
      </c>
      <c r="I50" s="37">
        <v>0</v>
      </c>
      <c r="J50" s="37"/>
      <c r="K50" s="37"/>
      <c r="L50" s="37"/>
      <c r="M50" s="37"/>
      <c r="N50" s="37"/>
      <c r="O50" s="37"/>
      <c r="P50" s="37"/>
      <c r="Q50" s="37"/>
      <c r="R50" s="37">
        <v>9339.07223</v>
      </c>
      <c r="S50" s="37">
        <v>31</v>
      </c>
      <c r="T50" s="37">
        <v>2480.901170000001</v>
      </c>
      <c r="U50" s="37">
        <v>2480.901170000001</v>
      </c>
      <c r="V50" s="37"/>
      <c r="W50" s="37">
        <v>0</v>
      </c>
      <c r="X50" s="37">
        <v>0</v>
      </c>
      <c r="Y50" s="37">
        <v>0</v>
      </c>
      <c r="Z50" s="53">
        <v>23</v>
      </c>
      <c r="AA50" s="53">
        <v>1</v>
      </c>
      <c r="AB50" s="53">
        <v>48</v>
      </c>
      <c r="AC50" s="53">
        <v>24</v>
      </c>
      <c r="AD50" s="43">
        <v>0</v>
      </c>
      <c r="AE50" s="44"/>
      <c r="AF50" s="44"/>
      <c r="AG50" s="44"/>
      <c r="AH50" s="37">
        <v>1693</v>
      </c>
      <c r="AI50" s="37">
        <v>32</v>
      </c>
      <c r="AJ50" s="37">
        <v>466</v>
      </c>
      <c r="AK50" s="37">
        <v>370</v>
      </c>
      <c r="AL50" s="37">
        <v>0</v>
      </c>
      <c r="AM50" s="37">
        <v>0</v>
      </c>
      <c r="AN50" s="37">
        <v>0</v>
      </c>
      <c r="AO50" s="37">
        <v>0</v>
      </c>
      <c r="AP50" s="49">
        <v>0</v>
      </c>
      <c r="AQ50" s="49">
        <v>0</v>
      </c>
      <c r="AR50" s="49">
        <v>0</v>
      </c>
      <c r="AS50" s="49">
        <v>0</v>
      </c>
      <c r="AT50" s="78">
        <f t="shared" si="1"/>
        <v>13123.07223</v>
      </c>
      <c r="AU50" s="78">
        <f t="shared" si="1"/>
        <v>67</v>
      </c>
      <c r="AV50" s="78">
        <f t="shared" si="1"/>
        <v>3088.901170000001</v>
      </c>
      <c r="AW50" s="78">
        <f t="shared" si="1"/>
        <v>2930.901170000001</v>
      </c>
    </row>
    <row r="51" spans="1:49" ht="15">
      <c r="A51" s="119" t="s">
        <v>133</v>
      </c>
      <c r="B51" s="97">
        <v>5</v>
      </c>
      <c r="C51" s="97">
        <v>1</v>
      </c>
      <c r="D51" s="97">
        <v>11</v>
      </c>
      <c r="E51" s="97">
        <v>7</v>
      </c>
      <c r="F51" s="97">
        <v>58</v>
      </c>
      <c r="G51" s="97">
        <v>0</v>
      </c>
      <c r="H51" s="97">
        <v>0</v>
      </c>
      <c r="I51" s="97">
        <v>0</v>
      </c>
      <c r="J51" s="97">
        <v>21504</v>
      </c>
      <c r="K51" s="97">
        <v>372</v>
      </c>
      <c r="L51" s="97">
        <v>8645</v>
      </c>
      <c r="M51" s="97">
        <v>6802</v>
      </c>
      <c r="N51" s="97">
        <v>40</v>
      </c>
      <c r="O51" s="97">
        <v>0</v>
      </c>
      <c r="P51" s="97">
        <v>0</v>
      </c>
      <c r="Q51" s="97">
        <v>0</v>
      </c>
      <c r="R51" s="97">
        <v>4010.324720000001</v>
      </c>
      <c r="S51" s="97">
        <v>85</v>
      </c>
      <c r="T51" s="97">
        <v>2355.452410000001</v>
      </c>
      <c r="U51" s="97">
        <v>1738.72427</v>
      </c>
      <c r="V51" s="97">
        <v>2739</v>
      </c>
      <c r="W51" s="97">
        <v>45</v>
      </c>
      <c r="X51" s="97">
        <v>1880</v>
      </c>
      <c r="Y51" s="97">
        <v>1485</v>
      </c>
      <c r="Z51" s="98">
        <v>105</v>
      </c>
      <c r="AA51" s="98">
        <v>1</v>
      </c>
      <c r="AB51" s="87">
        <v>43</v>
      </c>
      <c r="AC51" s="87">
        <v>37</v>
      </c>
      <c r="AD51" s="99">
        <v>2638</v>
      </c>
      <c r="AE51" s="92">
        <v>2091</v>
      </c>
      <c r="AF51" s="100">
        <v>2531</v>
      </c>
      <c r="AG51" s="100">
        <v>2331</v>
      </c>
      <c r="AH51" s="97">
        <v>5005</v>
      </c>
      <c r="AI51" s="97">
        <v>12</v>
      </c>
      <c r="AJ51" s="97">
        <v>612</v>
      </c>
      <c r="AK51" s="97">
        <v>514</v>
      </c>
      <c r="AL51" s="97">
        <v>36682</v>
      </c>
      <c r="AM51" s="97">
        <v>117301</v>
      </c>
      <c r="AN51" s="97">
        <v>51736</v>
      </c>
      <c r="AO51" s="97">
        <v>51701</v>
      </c>
      <c r="AP51" s="101">
        <v>66</v>
      </c>
      <c r="AQ51" s="101">
        <v>0</v>
      </c>
      <c r="AR51" s="101">
        <v>0</v>
      </c>
      <c r="AS51" s="101">
        <v>0</v>
      </c>
      <c r="AT51" s="91">
        <f t="shared" si="1"/>
        <v>72852.32472</v>
      </c>
      <c r="AU51" s="91">
        <f t="shared" si="1"/>
        <v>119908</v>
      </c>
      <c r="AV51" s="91">
        <f t="shared" si="1"/>
        <v>67813.45241</v>
      </c>
      <c r="AW51" s="91">
        <f t="shared" si="1"/>
        <v>64615.72427</v>
      </c>
    </row>
    <row r="52" spans="1:49" ht="15">
      <c r="A52" s="119" t="s">
        <v>97</v>
      </c>
      <c r="B52" s="95">
        <v>82488</v>
      </c>
      <c r="C52" s="95">
        <v>1061</v>
      </c>
      <c r="D52" s="95">
        <v>56428</v>
      </c>
      <c r="E52" s="95">
        <v>46035</v>
      </c>
      <c r="F52" s="95">
        <v>139106</v>
      </c>
      <c r="G52" s="95">
        <v>3660</v>
      </c>
      <c r="H52" s="95">
        <v>114214</v>
      </c>
      <c r="I52" s="95">
        <v>90276</v>
      </c>
      <c r="J52" s="95">
        <v>350838</v>
      </c>
      <c r="K52" s="95">
        <v>7358</v>
      </c>
      <c r="L52" s="95">
        <v>263082</v>
      </c>
      <c r="M52" s="95">
        <v>214112</v>
      </c>
      <c r="N52" s="95">
        <v>36068</v>
      </c>
      <c r="O52" s="95">
        <v>1216</v>
      </c>
      <c r="P52" s="95">
        <v>37837</v>
      </c>
      <c r="Q52" s="95">
        <v>26430</v>
      </c>
      <c r="R52" s="95">
        <v>309674.98785999994</v>
      </c>
      <c r="S52" s="95">
        <v>6404</v>
      </c>
      <c r="T52" s="95">
        <v>200514.82875000034</v>
      </c>
      <c r="U52" s="95">
        <v>166549.14528000014</v>
      </c>
      <c r="V52" s="95">
        <v>137782</v>
      </c>
      <c r="W52" s="95">
        <v>2069</v>
      </c>
      <c r="X52" s="95">
        <v>111589</v>
      </c>
      <c r="Y52" s="95">
        <v>96364</v>
      </c>
      <c r="Z52" s="95">
        <v>263769</v>
      </c>
      <c r="AA52" s="95">
        <v>4232</v>
      </c>
      <c r="AB52" s="95">
        <v>153233</v>
      </c>
      <c r="AC52" s="95">
        <v>126532</v>
      </c>
      <c r="AD52" s="96">
        <f>AD21+AD30+AD31+AD39+AD51+AD47</f>
        <v>33740</v>
      </c>
      <c r="AE52" s="96">
        <f>AE21+AE30+AE31+AE39+AE51+AE47</f>
        <v>3862</v>
      </c>
      <c r="AF52" s="96">
        <f>AF21+AF30+AF31+AF39+AF51+AF47</f>
        <v>31943</v>
      </c>
      <c r="AG52" s="96">
        <f>AG21+AG30+AG31+AG39+AG51+AG47</f>
        <v>23702</v>
      </c>
      <c r="AH52" s="95">
        <v>76837</v>
      </c>
      <c r="AI52" s="95">
        <v>1510</v>
      </c>
      <c r="AJ52" s="95">
        <v>49311</v>
      </c>
      <c r="AK52" s="95">
        <v>44364</v>
      </c>
      <c r="AL52" s="95">
        <v>38159</v>
      </c>
      <c r="AM52" s="95">
        <v>117397</v>
      </c>
      <c r="AN52" s="95">
        <v>51787</v>
      </c>
      <c r="AO52" s="95">
        <v>51745</v>
      </c>
      <c r="AP52" s="95">
        <v>6478</v>
      </c>
      <c r="AQ52" s="95">
        <v>194</v>
      </c>
      <c r="AR52" s="95">
        <v>5978</v>
      </c>
      <c r="AS52" s="95">
        <v>4485</v>
      </c>
      <c r="AT52" s="91">
        <f t="shared" si="1"/>
        <v>1474939.98786</v>
      </c>
      <c r="AU52" s="91">
        <f t="shared" si="1"/>
        <v>148963</v>
      </c>
      <c r="AV52" s="91">
        <f t="shared" si="1"/>
        <v>1075916.8287500003</v>
      </c>
      <c r="AW52" s="91">
        <f t="shared" si="1"/>
        <v>890594.1452800002</v>
      </c>
    </row>
    <row r="53" spans="1:49" ht="15">
      <c r="A53" s="117" t="s">
        <v>134</v>
      </c>
      <c r="B53" s="47"/>
      <c r="C53" s="47"/>
      <c r="D53" s="47"/>
      <c r="E53" s="47"/>
      <c r="F53" s="47"/>
      <c r="G53" s="47"/>
      <c r="H53" s="47"/>
      <c r="I53" s="47"/>
      <c r="J53" s="47"/>
      <c r="K53" s="47"/>
      <c r="L53" s="47"/>
      <c r="M53" s="47"/>
      <c r="N53" s="47"/>
      <c r="O53" s="47"/>
      <c r="P53" s="47"/>
      <c r="Q53" s="47"/>
      <c r="R53" s="47"/>
      <c r="S53" s="47"/>
      <c r="T53" s="47"/>
      <c r="U53" s="47"/>
      <c r="V53" s="47"/>
      <c r="W53" s="47"/>
      <c r="X53" s="47"/>
      <c r="Y53" s="47"/>
      <c r="Z53" s="46"/>
      <c r="AA53" s="46"/>
      <c r="AB53" s="46"/>
      <c r="AC53" s="46"/>
      <c r="AD53" s="82"/>
      <c r="AE53" s="47"/>
      <c r="AF53" s="47"/>
      <c r="AG53" s="47"/>
      <c r="AH53" s="47"/>
      <c r="AI53" s="47"/>
      <c r="AJ53" s="47"/>
      <c r="AK53" s="47"/>
      <c r="AL53" s="47"/>
      <c r="AM53" s="47"/>
      <c r="AN53" s="47"/>
      <c r="AO53" s="47"/>
      <c r="AP53" s="34"/>
      <c r="AQ53" s="35"/>
      <c r="AR53" s="35"/>
      <c r="AS53" s="35"/>
      <c r="AT53" s="35"/>
      <c r="AU53" s="35"/>
      <c r="AV53" s="35"/>
      <c r="AW53" s="35"/>
    </row>
    <row r="54" spans="1:49" ht="15">
      <c r="A54" s="118" t="s">
        <v>135</v>
      </c>
      <c r="B54" s="51">
        <v>78738.3510000003</v>
      </c>
      <c r="C54" s="51">
        <v>985</v>
      </c>
      <c r="D54" s="51">
        <v>54774</v>
      </c>
      <c r="E54" s="51">
        <v>44828</v>
      </c>
      <c r="F54" s="51">
        <v>116345</v>
      </c>
      <c r="G54" s="51">
        <v>2683</v>
      </c>
      <c r="H54" s="51">
        <v>94628</v>
      </c>
      <c r="I54" s="51">
        <v>75770</v>
      </c>
      <c r="J54" s="51">
        <v>311719</v>
      </c>
      <c r="K54" s="51">
        <v>5955</v>
      </c>
      <c r="L54" s="51">
        <v>234932</v>
      </c>
      <c r="M54" s="51">
        <v>193523</v>
      </c>
      <c r="N54" s="51">
        <v>33466</v>
      </c>
      <c r="O54" s="51">
        <v>1128</v>
      </c>
      <c r="P54" s="51">
        <v>35844</v>
      </c>
      <c r="Q54" s="51">
        <v>25020</v>
      </c>
      <c r="R54" s="51">
        <v>275472.3073100002</v>
      </c>
      <c r="S54" s="51">
        <v>4741</v>
      </c>
      <c r="T54" s="51">
        <v>170971.35237000033</v>
      </c>
      <c r="U54" s="51">
        <v>144748.73914000028</v>
      </c>
      <c r="V54" s="51">
        <f>V55+V56+V57</f>
        <v>137782</v>
      </c>
      <c r="W54" s="61">
        <f>W55+W56+W57</f>
        <v>2069</v>
      </c>
      <c r="X54" s="61">
        <f>X55+X56+X57</f>
        <v>111589</v>
      </c>
      <c r="Y54" s="61">
        <f>Y55+Y56+Y57</f>
        <v>96364</v>
      </c>
      <c r="Z54" s="62">
        <v>229734</v>
      </c>
      <c r="AA54" s="38">
        <v>3129</v>
      </c>
      <c r="AB54" s="38">
        <v>132315</v>
      </c>
      <c r="AC54" s="38">
        <v>110732</v>
      </c>
      <c r="AD54" s="63">
        <f>AD55+AD56+AD57</f>
        <v>24863</v>
      </c>
      <c r="AE54" s="63">
        <v>1255</v>
      </c>
      <c r="AF54" s="52">
        <f>AF55+AF56+AF57</f>
        <v>22961</v>
      </c>
      <c r="AG54" s="52">
        <f>AG55+AG56+AG57</f>
        <v>16698</v>
      </c>
      <c r="AH54" s="51">
        <v>73435</v>
      </c>
      <c r="AI54" s="51">
        <v>1332</v>
      </c>
      <c r="AJ54" s="51">
        <v>47000</v>
      </c>
      <c r="AK54" s="51">
        <v>42361</v>
      </c>
      <c r="AL54" s="51">
        <v>1335</v>
      </c>
      <c r="AM54" s="51">
        <v>0</v>
      </c>
      <c r="AN54" s="51">
        <v>0</v>
      </c>
      <c r="AO54" s="51">
        <v>0</v>
      </c>
      <c r="AP54" s="50">
        <v>6327</v>
      </c>
      <c r="AQ54" s="50">
        <v>186</v>
      </c>
      <c r="AR54" s="50">
        <v>5841</v>
      </c>
      <c r="AS54" s="50">
        <v>4384</v>
      </c>
      <c r="AT54" s="78">
        <f t="shared" si="1"/>
        <v>1289216.6583100003</v>
      </c>
      <c r="AU54" s="78">
        <f t="shared" si="1"/>
        <v>23463</v>
      </c>
      <c r="AV54" s="78">
        <f t="shared" si="1"/>
        <v>910855.3523700003</v>
      </c>
      <c r="AW54" s="78">
        <f t="shared" si="1"/>
        <v>754428.7391400003</v>
      </c>
    </row>
    <row r="55" spans="1:49" ht="15">
      <c r="A55" s="124" t="s">
        <v>136</v>
      </c>
      <c r="B55" s="37">
        <v>463.57784999999996</v>
      </c>
      <c r="C55" s="37">
        <v>5</v>
      </c>
      <c r="D55" s="37">
        <v>256</v>
      </c>
      <c r="E55" s="37">
        <v>183</v>
      </c>
      <c r="F55" s="37">
        <v>19210</v>
      </c>
      <c r="G55" s="37">
        <v>209</v>
      </c>
      <c r="H55" s="37">
        <v>13527</v>
      </c>
      <c r="I55" s="37">
        <v>10655</v>
      </c>
      <c r="J55" s="37">
        <v>66407</v>
      </c>
      <c r="K55" s="37">
        <v>655</v>
      </c>
      <c r="L55" s="37">
        <v>49968</v>
      </c>
      <c r="M55" s="37">
        <v>42090</v>
      </c>
      <c r="N55" s="37">
        <v>1065</v>
      </c>
      <c r="O55" s="37">
        <v>11</v>
      </c>
      <c r="P55" s="37">
        <v>739</v>
      </c>
      <c r="Q55" s="37">
        <v>513</v>
      </c>
      <c r="R55" s="37">
        <v>15830.265729999996</v>
      </c>
      <c r="S55" s="37">
        <v>173</v>
      </c>
      <c r="T55" s="37">
        <v>13183.529200000008</v>
      </c>
      <c r="U55" s="37">
        <v>10485.52178000001</v>
      </c>
      <c r="V55" s="37">
        <v>27556</v>
      </c>
      <c r="W55" s="37">
        <v>63</v>
      </c>
      <c r="X55" s="37">
        <v>7341</v>
      </c>
      <c r="Y55" s="37">
        <v>5783</v>
      </c>
      <c r="Z55" s="62">
        <v>4363</v>
      </c>
      <c r="AA55" s="62">
        <v>31</v>
      </c>
      <c r="AB55" s="62">
        <v>1828</v>
      </c>
      <c r="AC55" s="62">
        <v>1364</v>
      </c>
      <c r="AD55" s="58">
        <v>1813</v>
      </c>
      <c r="AE55" s="44">
        <v>37</v>
      </c>
      <c r="AF55" s="44">
        <v>1279</v>
      </c>
      <c r="AG55" s="44">
        <v>771</v>
      </c>
      <c r="AH55" s="37">
        <v>9304</v>
      </c>
      <c r="AI55" s="37">
        <v>132</v>
      </c>
      <c r="AJ55" s="37">
        <v>5630</v>
      </c>
      <c r="AK55" s="37">
        <v>5371</v>
      </c>
      <c r="AL55" s="37">
        <v>0</v>
      </c>
      <c r="AM55" s="37">
        <v>0</v>
      </c>
      <c r="AN55" s="37">
        <v>0</v>
      </c>
      <c r="AO55" s="37">
        <v>0</v>
      </c>
      <c r="AP55" s="49">
        <v>1485</v>
      </c>
      <c r="AQ55" s="50">
        <v>45</v>
      </c>
      <c r="AR55" s="50">
        <v>1717</v>
      </c>
      <c r="AS55" s="50">
        <v>1331</v>
      </c>
      <c r="AT55" s="78">
        <f t="shared" si="1"/>
        <v>147496.84358</v>
      </c>
      <c r="AU55" s="78">
        <f t="shared" si="1"/>
        <v>1361</v>
      </c>
      <c r="AV55" s="78">
        <f t="shared" si="1"/>
        <v>95468.5292</v>
      </c>
      <c r="AW55" s="78">
        <f t="shared" si="1"/>
        <v>78546.52178000001</v>
      </c>
    </row>
    <row r="56" spans="1:49" ht="15">
      <c r="A56" s="124" t="s">
        <v>137</v>
      </c>
      <c r="B56" s="37">
        <v>18527.622750000002</v>
      </c>
      <c r="C56" s="37">
        <v>135</v>
      </c>
      <c r="D56" s="37">
        <v>10699</v>
      </c>
      <c r="E56" s="37">
        <v>8048</v>
      </c>
      <c r="F56" s="37">
        <v>24160</v>
      </c>
      <c r="G56" s="37">
        <v>447</v>
      </c>
      <c r="H56" s="37">
        <v>17466</v>
      </c>
      <c r="I56" s="37">
        <v>13718</v>
      </c>
      <c r="J56" s="37">
        <v>39222</v>
      </c>
      <c r="K56" s="37">
        <v>681</v>
      </c>
      <c r="L56" s="37">
        <v>28904</v>
      </c>
      <c r="M56" s="37">
        <v>22813</v>
      </c>
      <c r="N56" s="37">
        <v>2280</v>
      </c>
      <c r="O56" s="37">
        <v>70</v>
      </c>
      <c r="P56" s="37">
        <v>1424</v>
      </c>
      <c r="Q56" s="37">
        <v>1028</v>
      </c>
      <c r="R56" s="37">
        <v>67032.87032999998</v>
      </c>
      <c r="S56" s="37">
        <v>1401</v>
      </c>
      <c r="T56" s="37">
        <v>44660.117350000066</v>
      </c>
      <c r="U56" s="37">
        <v>38328.44110999986</v>
      </c>
      <c r="V56" s="37">
        <v>5511</v>
      </c>
      <c r="W56" s="37">
        <v>41</v>
      </c>
      <c r="X56" s="37">
        <v>3505</v>
      </c>
      <c r="Y56" s="37">
        <v>1927</v>
      </c>
      <c r="Z56" s="62">
        <v>34414</v>
      </c>
      <c r="AA56" s="62">
        <v>595</v>
      </c>
      <c r="AB56" s="62">
        <v>20503</v>
      </c>
      <c r="AC56" s="62">
        <v>16829</v>
      </c>
      <c r="AD56" s="58">
        <v>2509</v>
      </c>
      <c r="AE56" s="44">
        <v>147</v>
      </c>
      <c r="AF56" s="44">
        <v>5547</v>
      </c>
      <c r="AG56" s="44">
        <v>3051</v>
      </c>
      <c r="AH56" s="37">
        <v>10047</v>
      </c>
      <c r="AI56" s="37">
        <v>136</v>
      </c>
      <c r="AJ56" s="37">
        <v>9769</v>
      </c>
      <c r="AK56" s="37">
        <v>7089</v>
      </c>
      <c r="AL56" s="37">
        <v>0</v>
      </c>
      <c r="AM56" s="37">
        <v>0</v>
      </c>
      <c r="AN56" s="37">
        <v>0</v>
      </c>
      <c r="AO56" s="37">
        <v>0</v>
      </c>
      <c r="AP56" s="49">
        <v>711</v>
      </c>
      <c r="AQ56" s="50">
        <v>16</v>
      </c>
      <c r="AR56" s="50">
        <v>418</v>
      </c>
      <c r="AS56" s="50">
        <v>307</v>
      </c>
      <c r="AT56" s="78">
        <f t="shared" si="1"/>
        <v>204414.49308</v>
      </c>
      <c r="AU56" s="78">
        <f t="shared" si="1"/>
        <v>3669</v>
      </c>
      <c r="AV56" s="78">
        <f t="shared" si="1"/>
        <v>142895.11735000007</v>
      </c>
      <c r="AW56" s="78">
        <f t="shared" si="1"/>
        <v>113138.44110999987</v>
      </c>
    </row>
    <row r="57" spans="1:49" ht="15">
      <c r="A57" s="124" t="s">
        <v>138</v>
      </c>
      <c r="B57" s="37">
        <v>59747.1504000003</v>
      </c>
      <c r="C57" s="37">
        <v>845</v>
      </c>
      <c r="D57" s="37">
        <v>43819</v>
      </c>
      <c r="E57" s="37">
        <v>36597</v>
      </c>
      <c r="F57" s="37">
        <v>72975</v>
      </c>
      <c r="G57" s="37">
        <v>2027</v>
      </c>
      <c r="H57" s="37">
        <v>63635</v>
      </c>
      <c r="I57" s="37">
        <v>51397</v>
      </c>
      <c r="J57" s="37">
        <v>206091</v>
      </c>
      <c r="K57" s="37">
        <v>4619</v>
      </c>
      <c r="L57" s="37">
        <v>156060</v>
      </c>
      <c r="M57" s="37">
        <v>128621</v>
      </c>
      <c r="N57" s="37">
        <v>30121</v>
      </c>
      <c r="O57" s="37">
        <v>1047</v>
      </c>
      <c r="P57" s="37">
        <v>33681</v>
      </c>
      <c r="Q57" s="37">
        <v>23479</v>
      </c>
      <c r="R57" s="37">
        <v>192609.1712500002</v>
      </c>
      <c r="S57" s="37">
        <v>3167</v>
      </c>
      <c r="T57" s="37">
        <v>113127.70582000025</v>
      </c>
      <c r="U57" s="37">
        <v>95934.77625000042</v>
      </c>
      <c r="V57" s="37">
        <v>104715</v>
      </c>
      <c r="W57" s="37">
        <v>1965</v>
      </c>
      <c r="X57" s="37">
        <v>100743</v>
      </c>
      <c r="Y57" s="37">
        <v>88654</v>
      </c>
      <c r="Z57" s="62">
        <v>190956</v>
      </c>
      <c r="AA57" s="62">
        <v>2503</v>
      </c>
      <c r="AB57" s="62">
        <v>109984</v>
      </c>
      <c r="AC57" s="62">
        <v>92539</v>
      </c>
      <c r="AD57" s="58">
        <v>20541</v>
      </c>
      <c r="AE57" s="44">
        <v>1071</v>
      </c>
      <c r="AF57" s="44">
        <v>16135</v>
      </c>
      <c r="AG57" s="44">
        <v>12876</v>
      </c>
      <c r="AH57" s="37">
        <v>54084</v>
      </c>
      <c r="AI57" s="37">
        <v>1064</v>
      </c>
      <c r="AJ57" s="37">
        <v>31601</v>
      </c>
      <c r="AK57" s="37">
        <v>29902</v>
      </c>
      <c r="AL57" s="37">
        <v>1335</v>
      </c>
      <c r="AM57" s="37">
        <v>0</v>
      </c>
      <c r="AN57" s="37">
        <v>0</v>
      </c>
      <c r="AO57" s="37">
        <v>0</v>
      </c>
      <c r="AP57" s="49">
        <v>4131</v>
      </c>
      <c r="AQ57" s="50">
        <v>125</v>
      </c>
      <c r="AR57" s="50">
        <v>3706</v>
      </c>
      <c r="AS57" s="50">
        <v>2746</v>
      </c>
      <c r="AT57" s="78">
        <f t="shared" si="1"/>
        <v>937305.3216500005</v>
      </c>
      <c r="AU57" s="78">
        <f t="shared" si="1"/>
        <v>18433</v>
      </c>
      <c r="AV57" s="78">
        <f t="shared" si="1"/>
        <v>672491.7058200003</v>
      </c>
      <c r="AW57" s="78">
        <f t="shared" si="1"/>
        <v>562745.7762500003</v>
      </c>
    </row>
    <row r="58" spans="1:49" ht="15">
      <c r="A58" s="118" t="s">
        <v>139</v>
      </c>
      <c r="B58" s="37">
        <v>194</v>
      </c>
      <c r="C58" s="37">
        <v>0</v>
      </c>
      <c r="D58" s="37">
        <v>0</v>
      </c>
      <c r="E58" s="37">
        <v>0</v>
      </c>
      <c r="F58" s="37">
        <v>1625</v>
      </c>
      <c r="G58" s="37">
        <v>25</v>
      </c>
      <c r="H58" s="37">
        <v>682</v>
      </c>
      <c r="I58" s="37">
        <v>600</v>
      </c>
      <c r="J58" s="37">
        <v>0</v>
      </c>
      <c r="K58" s="37">
        <v>0</v>
      </c>
      <c r="L58" s="37">
        <v>0</v>
      </c>
      <c r="M58" s="37">
        <v>0</v>
      </c>
      <c r="N58" s="37">
        <v>3</v>
      </c>
      <c r="O58" s="37"/>
      <c r="P58" s="37"/>
      <c r="Q58" s="37"/>
      <c r="R58" s="37">
        <v>6249.8180600000005</v>
      </c>
      <c r="S58" s="37">
        <v>98</v>
      </c>
      <c r="T58" s="37">
        <v>2951.4051300000037</v>
      </c>
      <c r="U58" s="37">
        <v>2552.0844000000025</v>
      </c>
      <c r="V58" s="37"/>
      <c r="W58" s="37"/>
      <c r="X58" s="37"/>
      <c r="Y58" s="37"/>
      <c r="Z58" s="62">
        <v>3304</v>
      </c>
      <c r="AA58" s="62">
        <v>5</v>
      </c>
      <c r="AB58" s="62">
        <v>197</v>
      </c>
      <c r="AC58" s="62">
        <v>164</v>
      </c>
      <c r="AD58" s="58"/>
      <c r="AE58" s="44">
        <v>0</v>
      </c>
      <c r="AF58" s="44">
        <v>0</v>
      </c>
      <c r="AG58" s="44">
        <v>0</v>
      </c>
      <c r="AH58" s="37">
        <v>302</v>
      </c>
      <c r="AI58" s="37"/>
      <c r="AJ58" s="37"/>
      <c r="AK58" s="37"/>
      <c r="AL58" s="37">
        <v>0</v>
      </c>
      <c r="AM58" s="37">
        <v>0</v>
      </c>
      <c r="AN58" s="37">
        <v>0</v>
      </c>
      <c r="AO58" s="37">
        <v>0</v>
      </c>
      <c r="AP58" s="49">
        <v>12</v>
      </c>
      <c r="AQ58" s="50">
        <v>1</v>
      </c>
      <c r="AR58" s="50">
        <v>24</v>
      </c>
      <c r="AS58" s="50">
        <v>14</v>
      </c>
      <c r="AT58" s="78">
        <f t="shared" si="1"/>
        <v>11689.818060000001</v>
      </c>
      <c r="AU58" s="78">
        <f t="shared" si="1"/>
        <v>129</v>
      </c>
      <c r="AV58" s="78">
        <f t="shared" si="1"/>
        <v>3854.4051300000037</v>
      </c>
      <c r="AW58" s="78">
        <f t="shared" si="1"/>
        <v>3330.0844000000025</v>
      </c>
    </row>
    <row r="59" spans="1:49" ht="15">
      <c r="A59" s="118" t="s">
        <v>140</v>
      </c>
      <c r="B59" s="37">
        <v>3230</v>
      </c>
      <c r="C59" s="37">
        <v>69</v>
      </c>
      <c r="D59" s="37">
        <v>1535</v>
      </c>
      <c r="E59" s="37">
        <v>1100</v>
      </c>
      <c r="F59" s="37">
        <v>20954</v>
      </c>
      <c r="G59" s="37">
        <v>949</v>
      </c>
      <c r="H59" s="37">
        <v>18769</v>
      </c>
      <c r="I59" s="37">
        <v>13818</v>
      </c>
      <c r="J59" s="37">
        <v>39119</v>
      </c>
      <c r="K59" s="37">
        <v>1403</v>
      </c>
      <c r="L59" s="37">
        <v>28150</v>
      </c>
      <c r="M59" s="37">
        <v>20589</v>
      </c>
      <c r="N59" s="37">
        <v>2599</v>
      </c>
      <c r="O59" s="37">
        <v>88</v>
      </c>
      <c r="P59" s="37">
        <v>1993</v>
      </c>
      <c r="Q59" s="37">
        <v>1410</v>
      </c>
      <c r="R59" s="37">
        <v>27777.425549999996</v>
      </c>
      <c r="S59" s="37">
        <v>1561</v>
      </c>
      <c r="T59" s="37">
        <v>26492.750380000063</v>
      </c>
      <c r="U59" s="37">
        <v>19155.37207000001</v>
      </c>
      <c r="V59" s="37"/>
      <c r="W59" s="37"/>
      <c r="X59" s="37"/>
      <c r="Y59" s="37"/>
      <c r="Z59" s="62">
        <v>30084</v>
      </c>
      <c r="AA59" s="62">
        <v>1086</v>
      </c>
      <c r="AB59" s="62">
        <v>20412</v>
      </c>
      <c r="AC59" s="62">
        <v>15362</v>
      </c>
      <c r="AD59" s="58">
        <v>8877</v>
      </c>
      <c r="AE59" s="44">
        <v>2607</v>
      </c>
      <c r="AF59" s="44">
        <v>8982</v>
      </c>
      <c r="AG59" s="44">
        <v>7004</v>
      </c>
      <c r="AH59" s="37">
        <v>3099</v>
      </c>
      <c r="AI59" s="37">
        <v>178</v>
      </c>
      <c r="AJ59" s="37">
        <v>2311</v>
      </c>
      <c r="AK59" s="37">
        <v>2003</v>
      </c>
      <c r="AL59" s="37">
        <v>36811</v>
      </c>
      <c r="AM59" s="37">
        <v>117397</v>
      </c>
      <c r="AN59" s="37">
        <v>51787</v>
      </c>
      <c r="AO59" s="37">
        <v>51745</v>
      </c>
      <c r="AP59" s="49">
        <v>139</v>
      </c>
      <c r="AQ59" s="50">
        <v>7</v>
      </c>
      <c r="AR59" s="50">
        <v>113</v>
      </c>
      <c r="AS59" s="50">
        <v>87</v>
      </c>
      <c r="AT59" s="78">
        <f t="shared" si="1"/>
        <v>172689.42554999999</v>
      </c>
      <c r="AU59" s="78">
        <f t="shared" si="1"/>
        <v>125345</v>
      </c>
      <c r="AV59" s="78">
        <f t="shared" si="1"/>
        <v>160544.75038000007</v>
      </c>
      <c r="AW59" s="78">
        <f t="shared" si="1"/>
        <v>132273.37207</v>
      </c>
    </row>
    <row r="60" spans="1:49" ht="15">
      <c r="A60" s="118" t="s">
        <v>141</v>
      </c>
      <c r="B60" s="37">
        <v>326</v>
      </c>
      <c r="C60" s="37">
        <v>7</v>
      </c>
      <c r="D60" s="37">
        <v>119</v>
      </c>
      <c r="E60" s="37">
        <v>107</v>
      </c>
      <c r="F60" s="37">
        <v>182</v>
      </c>
      <c r="G60" s="37">
        <v>3</v>
      </c>
      <c r="H60" s="37">
        <v>135</v>
      </c>
      <c r="I60" s="37">
        <v>88</v>
      </c>
      <c r="J60" s="37">
        <v>0</v>
      </c>
      <c r="K60" s="37"/>
      <c r="L60" s="37"/>
      <c r="M60" s="37"/>
      <c r="N60" s="37">
        <v>0</v>
      </c>
      <c r="O60" s="37"/>
      <c r="P60" s="37"/>
      <c r="Q60" s="37"/>
      <c r="R60" s="37">
        <v>175.43694000000002</v>
      </c>
      <c r="S60" s="37">
        <v>4</v>
      </c>
      <c r="T60" s="37">
        <v>99.32087</v>
      </c>
      <c r="U60" s="37">
        <v>92.94967</v>
      </c>
      <c r="V60" s="37"/>
      <c r="W60" s="37"/>
      <c r="X60" s="37"/>
      <c r="Y60" s="37"/>
      <c r="Z60" s="62">
        <v>648</v>
      </c>
      <c r="AA60" s="38">
        <v>12</v>
      </c>
      <c r="AB60" s="38">
        <v>309</v>
      </c>
      <c r="AC60" s="38">
        <v>275</v>
      </c>
      <c r="AD60" s="58"/>
      <c r="AE60" s="44">
        <v>0</v>
      </c>
      <c r="AF60" s="44">
        <v>0</v>
      </c>
      <c r="AG60" s="44">
        <v>0</v>
      </c>
      <c r="AH60" s="37"/>
      <c r="AI60" s="37"/>
      <c r="AJ60" s="37"/>
      <c r="AK60" s="37"/>
      <c r="AL60" s="37">
        <v>13</v>
      </c>
      <c r="AM60" s="37">
        <v>0</v>
      </c>
      <c r="AN60" s="37">
        <v>0</v>
      </c>
      <c r="AO60" s="37">
        <v>0</v>
      </c>
      <c r="AP60" s="50">
        <v>0</v>
      </c>
      <c r="AQ60" s="50">
        <v>0</v>
      </c>
      <c r="AR60" s="50">
        <v>0</v>
      </c>
      <c r="AS60" s="50">
        <v>0</v>
      </c>
      <c r="AT60" s="78">
        <f t="shared" si="1"/>
        <v>1344.43694</v>
      </c>
      <c r="AU60" s="78">
        <f t="shared" si="1"/>
        <v>26</v>
      </c>
      <c r="AV60" s="78">
        <f t="shared" si="1"/>
        <v>662.32087</v>
      </c>
      <c r="AW60" s="78">
        <f t="shared" si="1"/>
        <v>562.94967</v>
      </c>
    </row>
    <row r="61" spans="1:49" ht="15">
      <c r="A61" s="119" t="s">
        <v>97</v>
      </c>
      <c r="B61" s="93">
        <v>82488.3510000003</v>
      </c>
      <c r="C61" s="93">
        <v>1061</v>
      </c>
      <c r="D61" s="93">
        <v>56428</v>
      </c>
      <c r="E61" s="93">
        <v>46035</v>
      </c>
      <c r="F61" s="93">
        <v>139106</v>
      </c>
      <c r="G61" s="93">
        <v>3660</v>
      </c>
      <c r="H61" s="93">
        <v>114214</v>
      </c>
      <c r="I61" s="93">
        <v>90276</v>
      </c>
      <c r="J61" s="93">
        <v>350838</v>
      </c>
      <c r="K61" s="93">
        <v>7358</v>
      </c>
      <c r="L61" s="93">
        <v>263082</v>
      </c>
      <c r="M61" s="93">
        <v>214112</v>
      </c>
      <c r="N61" s="93">
        <v>36068</v>
      </c>
      <c r="O61" s="93">
        <v>1216</v>
      </c>
      <c r="P61" s="93">
        <v>37837</v>
      </c>
      <c r="Q61" s="93">
        <v>26430</v>
      </c>
      <c r="R61" s="93">
        <v>309674.98786000017</v>
      </c>
      <c r="S61" s="93">
        <v>6404</v>
      </c>
      <c r="T61" s="93">
        <v>200514.8287500004</v>
      </c>
      <c r="U61" s="93">
        <v>166549.1452800003</v>
      </c>
      <c r="V61" s="93">
        <v>137782</v>
      </c>
      <c r="W61" s="93">
        <v>2069</v>
      </c>
      <c r="X61" s="93">
        <v>111589</v>
      </c>
      <c r="Y61" s="93">
        <v>96364</v>
      </c>
      <c r="Z61" s="93">
        <f aca="true" t="shared" si="3" ref="Z61:AG61">Z54+Z58+Z59+Z60</f>
        <v>263770</v>
      </c>
      <c r="AA61" s="93">
        <f t="shared" si="3"/>
        <v>4232</v>
      </c>
      <c r="AB61" s="93">
        <f t="shared" si="3"/>
        <v>153233</v>
      </c>
      <c r="AC61" s="93">
        <f t="shared" si="3"/>
        <v>126533</v>
      </c>
      <c r="AD61" s="94">
        <f t="shared" si="3"/>
        <v>33740</v>
      </c>
      <c r="AE61" s="94">
        <f t="shared" si="3"/>
        <v>3862</v>
      </c>
      <c r="AF61" s="94">
        <f t="shared" si="3"/>
        <v>31943</v>
      </c>
      <c r="AG61" s="94">
        <f t="shared" si="3"/>
        <v>23702</v>
      </c>
      <c r="AH61" s="93">
        <v>76837</v>
      </c>
      <c r="AI61" s="93">
        <v>1510</v>
      </c>
      <c r="AJ61" s="93">
        <v>49311</v>
      </c>
      <c r="AK61" s="93">
        <v>44364</v>
      </c>
      <c r="AL61" s="93">
        <v>38159</v>
      </c>
      <c r="AM61" s="93">
        <v>117397</v>
      </c>
      <c r="AN61" s="93">
        <v>51787</v>
      </c>
      <c r="AO61" s="93">
        <v>51745</v>
      </c>
      <c r="AP61" s="93">
        <v>6478</v>
      </c>
      <c r="AQ61" s="93">
        <v>194</v>
      </c>
      <c r="AR61" s="93">
        <v>5978</v>
      </c>
      <c r="AS61" s="93">
        <v>4485</v>
      </c>
      <c r="AT61" s="91">
        <f t="shared" si="1"/>
        <v>1474941.3388600005</v>
      </c>
      <c r="AU61" s="91">
        <f t="shared" si="1"/>
        <v>148963</v>
      </c>
      <c r="AV61" s="91">
        <f t="shared" si="1"/>
        <v>1075916.8287500003</v>
      </c>
      <c r="AW61" s="91">
        <f t="shared" si="1"/>
        <v>890595.1452800003</v>
      </c>
    </row>
    <row r="62" spans="1:49" ht="15">
      <c r="A62" s="117" t="s">
        <v>142</v>
      </c>
      <c r="B62" s="47"/>
      <c r="C62" s="47"/>
      <c r="D62" s="47"/>
      <c r="E62" s="47"/>
      <c r="F62" s="47"/>
      <c r="G62" s="47"/>
      <c r="H62" s="47"/>
      <c r="I62" s="47"/>
      <c r="J62" s="47"/>
      <c r="K62" s="47"/>
      <c r="L62" s="47"/>
      <c r="M62" s="47"/>
      <c r="N62" s="47"/>
      <c r="O62" s="47"/>
      <c r="P62" s="47"/>
      <c r="Q62" s="47"/>
      <c r="R62" s="47"/>
      <c r="S62" s="47"/>
      <c r="T62" s="47"/>
      <c r="U62" s="47"/>
      <c r="V62" s="47"/>
      <c r="W62" s="47"/>
      <c r="X62" s="47"/>
      <c r="Y62" s="47"/>
      <c r="Z62" s="46"/>
      <c r="AA62" s="46"/>
      <c r="AB62" s="46"/>
      <c r="AC62" s="46"/>
      <c r="AD62" s="81"/>
      <c r="AE62" s="47"/>
      <c r="AF62" s="47"/>
      <c r="AG62" s="47"/>
      <c r="AH62" s="47"/>
      <c r="AI62" s="47"/>
      <c r="AJ62" s="47"/>
      <c r="AK62" s="47"/>
      <c r="AL62" s="47"/>
      <c r="AM62" s="47"/>
      <c r="AN62" s="47"/>
      <c r="AO62" s="47"/>
      <c r="AP62" s="34"/>
      <c r="AQ62" s="35"/>
      <c r="AR62" s="35"/>
      <c r="AS62" s="35"/>
      <c r="AT62" s="35"/>
      <c r="AU62" s="35"/>
      <c r="AV62" s="35"/>
      <c r="AW62" s="35"/>
    </row>
    <row r="63" spans="1:49" ht="15">
      <c r="A63" s="125" t="s">
        <v>143</v>
      </c>
      <c r="B63" s="57">
        <v>920.7372999999998</v>
      </c>
      <c r="C63" s="57">
        <v>37</v>
      </c>
      <c r="D63" s="57">
        <v>1528</v>
      </c>
      <c r="E63" s="57">
        <v>1136</v>
      </c>
      <c r="F63" s="57">
        <v>27121</v>
      </c>
      <c r="G63" s="57">
        <v>409</v>
      </c>
      <c r="H63" s="57">
        <v>6882</v>
      </c>
      <c r="I63" s="57">
        <v>5418</v>
      </c>
      <c r="J63" s="57">
        <v>206362</v>
      </c>
      <c r="K63" s="57">
        <v>164</v>
      </c>
      <c r="L63" s="57">
        <v>3912</v>
      </c>
      <c r="M63" s="57">
        <v>3121</v>
      </c>
      <c r="N63" s="57">
        <v>7843</v>
      </c>
      <c r="O63" s="57">
        <v>365</v>
      </c>
      <c r="P63" s="57">
        <v>8498</v>
      </c>
      <c r="Q63" s="57">
        <v>5786</v>
      </c>
      <c r="R63" s="83">
        <v>7974.797659999996</v>
      </c>
      <c r="S63" s="42">
        <v>638</v>
      </c>
      <c r="T63" s="42">
        <v>12990.824840000021</v>
      </c>
      <c r="U63" s="42">
        <v>11422.702140000018</v>
      </c>
      <c r="V63" s="57">
        <v>4216</v>
      </c>
      <c r="W63" s="57">
        <v>82</v>
      </c>
      <c r="X63" s="57">
        <v>4464</v>
      </c>
      <c r="Y63" s="57">
        <v>3854</v>
      </c>
      <c r="Z63" s="53">
        <v>6204</v>
      </c>
      <c r="AA63" s="53">
        <v>408</v>
      </c>
      <c r="AB63" s="53">
        <v>8183</v>
      </c>
      <c r="AC63" s="53">
        <v>7699</v>
      </c>
      <c r="AD63" s="58">
        <v>1913</v>
      </c>
      <c r="AE63" s="44">
        <v>1006</v>
      </c>
      <c r="AF63" s="44">
        <v>3164</v>
      </c>
      <c r="AG63" s="44">
        <v>2258</v>
      </c>
      <c r="AH63" s="57">
        <v>3194</v>
      </c>
      <c r="AI63" s="57">
        <v>194</v>
      </c>
      <c r="AJ63" s="57">
        <v>4238</v>
      </c>
      <c r="AK63" s="57">
        <v>3867</v>
      </c>
      <c r="AL63" s="57">
        <v>34712</v>
      </c>
      <c r="AM63" s="57">
        <v>114540</v>
      </c>
      <c r="AN63" s="57">
        <v>48278</v>
      </c>
      <c r="AO63" s="57">
        <v>48238</v>
      </c>
      <c r="AP63" s="49">
        <v>130</v>
      </c>
      <c r="AQ63" s="50">
        <v>11</v>
      </c>
      <c r="AR63" s="50">
        <v>207</v>
      </c>
      <c r="AS63" s="50">
        <v>142</v>
      </c>
      <c r="AT63" s="78">
        <f t="shared" si="1"/>
        <v>300590.53495999996</v>
      </c>
      <c r="AU63" s="78">
        <f t="shared" si="1"/>
        <v>117854</v>
      </c>
      <c r="AV63" s="78">
        <f t="shared" si="1"/>
        <v>102344.82484000002</v>
      </c>
      <c r="AW63" s="78">
        <f t="shared" si="1"/>
        <v>92941.70214000001</v>
      </c>
    </row>
    <row r="64" spans="1:49" ht="15">
      <c r="A64" s="126" t="s">
        <v>144</v>
      </c>
      <c r="B64" s="51">
        <v>77646.72054999985</v>
      </c>
      <c r="C64" s="51">
        <v>1020</v>
      </c>
      <c r="D64" s="51">
        <v>53280</v>
      </c>
      <c r="E64" s="51">
        <v>43627</v>
      </c>
      <c r="F64" s="51">
        <v>105739</v>
      </c>
      <c r="G64" s="51">
        <v>2161</v>
      </c>
      <c r="H64" s="51">
        <v>69105</v>
      </c>
      <c r="I64" s="51">
        <v>54233</v>
      </c>
      <c r="J64" s="51">
        <v>141064</v>
      </c>
      <c r="K64" s="51">
        <v>3401</v>
      </c>
      <c r="L64" s="51">
        <v>80236</v>
      </c>
      <c r="M64" s="51">
        <v>65275</v>
      </c>
      <c r="N64" s="51">
        <v>27540</v>
      </c>
      <c r="O64" s="51">
        <v>757</v>
      </c>
      <c r="P64" s="51">
        <v>25698</v>
      </c>
      <c r="Q64" s="51">
        <v>17996</v>
      </c>
      <c r="R64" s="83">
        <v>175785.8780500001</v>
      </c>
      <c r="S64" s="42">
        <v>4057</v>
      </c>
      <c r="T64" s="42">
        <v>122351.29887000026</v>
      </c>
      <c r="U64" s="42">
        <v>101221.07888000052</v>
      </c>
      <c r="V64" s="51">
        <v>128442</v>
      </c>
      <c r="W64" s="51">
        <v>1863</v>
      </c>
      <c r="X64" s="51">
        <v>100430</v>
      </c>
      <c r="Y64" s="51">
        <v>86729</v>
      </c>
      <c r="Z64" s="38">
        <v>103830</v>
      </c>
      <c r="AA64" s="38">
        <v>2167</v>
      </c>
      <c r="AB64" s="38">
        <v>89457</v>
      </c>
      <c r="AC64" s="38">
        <v>74949</v>
      </c>
      <c r="AD64" s="43">
        <v>15138</v>
      </c>
      <c r="AE64" s="45">
        <v>2241</v>
      </c>
      <c r="AF64" s="45">
        <v>18169</v>
      </c>
      <c r="AG64" s="45">
        <v>11630</v>
      </c>
      <c r="AH64" s="51">
        <v>63666</v>
      </c>
      <c r="AI64" s="51">
        <v>1221</v>
      </c>
      <c r="AJ64" s="51">
        <v>42437</v>
      </c>
      <c r="AK64" s="51">
        <v>37950</v>
      </c>
      <c r="AL64" s="51">
        <v>3447</v>
      </c>
      <c r="AM64" s="51">
        <v>2857</v>
      </c>
      <c r="AN64" s="51">
        <v>3509</v>
      </c>
      <c r="AO64" s="51">
        <v>3508</v>
      </c>
      <c r="AP64" s="49">
        <v>5473</v>
      </c>
      <c r="AQ64" s="50">
        <v>162</v>
      </c>
      <c r="AR64" s="50">
        <v>5068</v>
      </c>
      <c r="AS64" s="50">
        <v>3756</v>
      </c>
      <c r="AT64" s="78">
        <f t="shared" si="1"/>
        <v>847771.5985999999</v>
      </c>
      <c r="AU64" s="78">
        <f t="shared" si="1"/>
        <v>21907</v>
      </c>
      <c r="AV64" s="78">
        <f t="shared" si="1"/>
        <v>609740.2988700003</v>
      </c>
      <c r="AW64" s="78">
        <f t="shared" si="1"/>
        <v>500874.0788800005</v>
      </c>
    </row>
    <row r="65" spans="1:49" ht="15">
      <c r="A65" s="126" t="s">
        <v>145</v>
      </c>
      <c r="B65" s="37">
        <v>1390.0172</v>
      </c>
      <c r="C65" s="37">
        <v>4</v>
      </c>
      <c r="D65" s="37">
        <v>1620</v>
      </c>
      <c r="E65" s="37">
        <v>1272</v>
      </c>
      <c r="F65" s="37">
        <v>6246</v>
      </c>
      <c r="G65" s="37">
        <v>1090</v>
      </c>
      <c r="H65" s="37">
        <v>38227</v>
      </c>
      <c r="I65" s="37">
        <v>30625</v>
      </c>
      <c r="J65" s="37">
        <v>3412</v>
      </c>
      <c r="K65" s="37">
        <v>3793</v>
      </c>
      <c r="L65" s="37">
        <v>178933</v>
      </c>
      <c r="M65" s="37">
        <v>145717</v>
      </c>
      <c r="N65" s="37">
        <v>685</v>
      </c>
      <c r="O65" s="37">
        <v>94</v>
      </c>
      <c r="P65" s="37">
        <v>3641</v>
      </c>
      <c r="Q65" s="37">
        <v>2648</v>
      </c>
      <c r="R65" s="83">
        <v>123146.52020000004</v>
      </c>
      <c r="S65" s="42">
        <v>1709</v>
      </c>
      <c r="T65" s="42">
        <v>65172.705039999935</v>
      </c>
      <c r="U65" s="42">
        <v>53905.36425999993</v>
      </c>
      <c r="V65" s="37">
        <v>5124</v>
      </c>
      <c r="W65" s="37">
        <v>124</v>
      </c>
      <c r="X65" s="37">
        <v>6695</v>
      </c>
      <c r="Y65" s="37">
        <v>5781</v>
      </c>
      <c r="Z65" s="53">
        <v>90443</v>
      </c>
      <c r="AA65" s="38">
        <v>1657</v>
      </c>
      <c r="AB65" s="38">
        <v>55593</v>
      </c>
      <c r="AC65" s="38">
        <v>43884</v>
      </c>
      <c r="AD65" s="43">
        <v>13125</v>
      </c>
      <c r="AE65" s="44">
        <v>615</v>
      </c>
      <c r="AF65" s="44">
        <v>10610</v>
      </c>
      <c r="AG65" s="44">
        <v>9814</v>
      </c>
      <c r="AH65" s="37">
        <v>9977</v>
      </c>
      <c r="AI65" s="37">
        <v>95</v>
      </c>
      <c r="AJ65" s="37">
        <v>2636</v>
      </c>
      <c r="AK65" s="37">
        <v>2548</v>
      </c>
      <c r="AL65" s="37">
        <v>0</v>
      </c>
      <c r="AM65" s="37">
        <v>0</v>
      </c>
      <c r="AN65" s="37">
        <v>0</v>
      </c>
      <c r="AO65" s="37">
        <v>0</v>
      </c>
      <c r="AP65" s="49">
        <v>875</v>
      </c>
      <c r="AQ65" s="50">
        <v>21</v>
      </c>
      <c r="AR65" s="50">
        <v>703</v>
      </c>
      <c r="AS65" s="50">
        <v>587</v>
      </c>
      <c r="AT65" s="78">
        <f t="shared" si="1"/>
        <v>254423.53740000003</v>
      </c>
      <c r="AU65" s="78">
        <f t="shared" si="1"/>
        <v>9202</v>
      </c>
      <c r="AV65" s="78">
        <f t="shared" si="1"/>
        <v>363830.7050399999</v>
      </c>
      <c r="AW65" s="78">
        <f t="shared" si="1"/>
        <v>296781.36425999994</v>
      </c>
    </row>
    <row r="66" spans="1:49" ht="15">
      <c r="A66" s="126" t="s">
        <v>146</v>
      </c>
      <c r="B66" s="37">
        <v>2530.39037</v>
      </c>
      <c r="C66" s="37">
        <v>0</v>
      </c>
      <c r="D66" s="37">
        <v>0</v>
      </c>
      <c r="E66" s="37">
        <v>0</v>
      </c>
      <c r="F66" s="37">
        <v>0</v>
      </c>
      <c r="G66" s="37">
        <v>0</v>
      </c>
      <c r="H66" s="37">
        <v>0</v>
      </c>
      <c r="I66" s="37">
        <v>0</v>
      </c>
      <c r="J66" s="37">
        <v>0</v>
      </c>
      <c r="K66" s="37">
        <v>0</v>
      </c>
      <c r="L66" s="37">
        <v>0</v>
      </c>
      <c r="M66" s="37">
        <v>0</v>
      </c>
      <c r="N66" s="37"/>
      <c r="O66" s="37"/>
      <c r="P66" s="37"/>
      <c r="Q66" s="37"/>
      <c r="R66" s="83">
        <v>2767.7919500000003</v>
      </c>
      <c r="S66" s="42">
        <v>0</v>
      </c>
      <c r="T66" s="42">
        <v>0</v>
      </c>
      <c r="U66" s="42">
        <v>0</v>
      </c>
      <c r="V66" s="37"/>
      <c r="W66" s="37"/>
      <c r="X66" s="37"/>
      <c r="Y66" s="37"/>
      <c r="Z66" s="53">
        <v>63293</v>
      </c>
      <c r="AA66" s="38"/>
      <c r="AB66" s="38"/>
      <c r="AC66" s="38"/>
      <c r="AD66" s="43">
        <v>3564</v>
      </c>
      <c r="AE66" s="44"/>
      <c r="AF66" s="44"/>
      <c r="AG66" s="44"/>
      <c r="AH66" s="37"/>
      <c r="AI66" s="37"/>
      <c r="AJ66" s="37"/>
      <c r="AK66" s="37"/>
      <c r="AL66" s="37">
        <v>0</v>
      </c>
      <c r="AM66" s="37">
        <v>0</v>
      </c>
      <c r="AN66" s="37">
        <v>0</v>
      </c>
      <c r="AO66" s="37">
        <v>0</v>
      </c>
      <c r="AP66" s="49">
        <v>0</v>
      </c>
      <c r="AQ66" s="50">
        <v>0</v>
      </c>
      <c r="AR66" s="50">
        <v>0</v>
      </c>
      <c r="AS66" s="50">
        <v>0</v>
      </c>
      <c r="AT66" s="78">
        <f t="shared" si="1"/>
        <v>72155.18231999999</v>
      </c>
      <c r="AU66" s="78">
        <f t="shared" si="1"/>
        <v>0</v>
      </c>
      <c r="AV66" s="78">
        <f t="shared" si="1"/>
        <v>0</v>
      </c>
      <c r="AW66" s="78">
        <f t="shared" si="1"/>
        <v>0</v>
      </c>
    </row>
    <row r="67" spans="1:49" ht="15">
      <c r="A67" s="119" t="s">
        <v>97</v>
      </c>
      <c r="B67" s="87">
        <v>82487.86541999984</v>
      </c>
      <c r="C67" s="87">
        <v>1061</v>
      </c>
      <c r="D67" s="87">
        <v>56428</v>
      </c>
      <c r="E67" s="87">
        <v>46035</v>
      </c>
      <c r="F67" s="87">
        <v>139106</v>
      </c>
      <c r="G67" s="87">
        <v>3660</v>
      </c>
      <c r="H67" s="87">
        <v>114214</v>
      </c>
      <c r="I67" s="87">
        <v>90276</v>
      </c>
      <c r="J67" s="87">
        <v>350838</v>
      </c>
      <c r="K67" s="87">
        <v>7358</v>
      </c>
      <c r="L67" s="87">
        <v>263082</v>
      </c>
      <c r="M67" s="87">
        <v>214112</v>
      </c>
      <c r="N67" s="87">
        <v>36068</v>
      </c>
      <c r="O67" s="87">
        <v>1216</v>
      </c>
      <c r="P67" s="87">
        <v>37837</v>
      </c>
      <c r="Q67" s="87">
        <v>26430</v>
      </c>
      <c r="R67" s="88">
        <v>309674.9878600001</v>
      </c>
      <c r="S67" s="89">
        <v>6404</v>
      </c>
      <c r="T67" s="89">
        <v>200514.82875000022</v>
      </c>
      <c r="U67" s="89">
        <v>166549.14528000046</v>
      </c>
      <c r="V67" s="87">
        <v>137782</v>
      </c>
      <c r="W67" s="87">
        <v>2069</v>
      </c>
      <c r="X67" s="87">
        <v>111589</v>
      </c>
      <c r="Y67" s="87">
        <v>96364</v>
      </c>
      <c r="Z67" s="87">
        <f aca="true" t="shared" si="4" ref="Z67:AG67">SUM(Z63:Z66)</f>
        <v>263770</v>
      </c>
      <c r="AA67" s="87">
        <f t="shared" si="4"/>
        <v>4232</v>
      </c>
      <c r="AB67" s="87">
        <f t="shared" si="4"/>
        <v>153233</v>
      </c>
      <c r="AC67" s="87">
        <f t="shared" si="4"/>
        <v>126532</v>
      </c>
      <c r="AD67" s="92">
        <f t="shared" si="4"/>
        <v>33740</v>
      </c>
      <c r="AE67" s="92">
        <f t="shared" si="4"/>
        <v>3862</v>
      </c>
      <c r="AF67" s="92">
        <f t="shared" si="4"/>
        <v>31943</v>
      </c>
      <c r="AG67" s="92">
        <f t="shared" si="4"/>
        <v>23702</v>
      </c>
      <c r="AH67" s="87">
        <v>76837</v>
      </c>
      <c r="AI67" s="87">
        <v>1510</v>
      </c>
      <c r="AJ67" s="87">
        <v>49311</v>
      </c>
      <c r="AK67" s="87">
        <v>44364</v>
      </c>
      <c r="AL67" s="87">
        <v>38159</v>
      </c>
      <c r="AM67" s="87">
        <v>117397</v>
      </c>
      <c r="AN67" s="87">
        <v>51787</v>
      </c>
      <c r="AO67" s="87">
        <v>51745</v>
      </c>
      <c r="AP67" s="87">
        <v>6478</v>
      </c>
      <c r="AQ67" s="87">
        <v>194</v>
      </c>
      <c r="AR67" s="87">
        <v>5978</v>
      </c>
      <c r="AS67" s="87">
        <v>4485</v>
      </c>
      <c r="AT67" s="91">
        <f t="shared" si="1"/>
        <v>1474940.85328</v>
      </c>
      <c r="AU67" s="91">
        <f t="shared" si="1"/>
        <v>148963</v>
      </c>
      <c r="AV67" s="91">
        <f t="shared" si="1"/>
        <v>1075916.8287500003</v>
      </c>
      <c r="AW67" s="91">
        <f t="shared" si="1"/>
        <v>890594.1452800005</v>
      </c>
    </row>
    <row r="68" spans="1:49" ht="15">
      <c r="A68" s="117" t="s">
        <v>100</v>
      </c>
      <c r="B68" s="84"/>
      <c r="C68" s="84"/>
      <c r="D68" s="84"/>
      <c r="E68" s="84"/>
      <c r="F68" s="84"/>
      <c r="G68" s="84"/>
      <c r="H68" s="84"/>
      <c r="I68" s="84"/>
      <c r="J68" s="84"/>
      <c r="K68" s="84"/>
      <c r="L68" s="84"/>
      <c r="M68" s="84"/>
      <c r="N68" s="84"/>
      <c r="O68" s="84"/>
      <c r="P68" s="84"/>
      <c r="Q68" s="84"/>
      <c r="R68" s="84"/>
      <c r="S68" s="84"/>
      <c r="T68" s="84"/>
      <c r="U68" s="84"/>
      <c r="V68" s="84"/>
      <c r="W68" s="84"/>
      <c r="X68" s="84"/>
      <c r="Y68" s="84"/>
      <c r="Z68" s="46"/>
      <c r="AA68" s="46"/>
      <c r="AB68" s="46"/>
      <c r="AC68" s="46"/>
      <c r="AD68" s="81"/>
      <c r="AE68" s="84"/>
      <c r="AF68" s="84"/>
      <c r="AG68" s="84"/>
      <c r="AH68" s="84"/>
      <c r="AI68" s="84"/>
      <c r="AJ68" s="84"/>
      <c r="AK68" s="84"/>
      <c r="AL68" s="84"/>
      <c r="AM68" s="84"/>
      <c r="AN68" s="84"/>
      <c r="AO68" s="84"/>
      <c r="AP68" s="34"/>
      <c r="AQ68" s="35"/>
      <c r="AR68" s="35"/>
      <c r="AS68" s="35"/>
      <c r="AT68" s="35"/>
      <c r="AU68" s="35"/>
      <c r="AV68" s="35"/>
      <c r="AW68" s="35"/>
    </row>
    <row r="69" spans="1:49" ht="15">
      <c r="A69" s="117" t="s">
        <v>147</v>
      </c>
      <c r="B69" s="47"/>
      <c r="C69" s="47"/>
      <c r="D69" s="47"/>
      <c r="E69" s="47"/>
      <c r="F69" s="47"/>
      <c r="G69" s="47"/>
      <c r="H69" s="47"/>
      <c r="I69" s="47"/>
      <c r="J69" s="47"/>
      <c r="K69" s="47"/>
      <c r="L69" s="47"/>
      <c r="M69" s="47"/>
      <c r="N69" s="47"/>
      <c r="O69" s="47"/>
      <c r="P69" s="47"/>
      <c r="Q69" s="47"/>
      <c r="R69" s="47"/>
      <c r="S69" s="47"/>
      <c r="T69" s="47"/>
      <c r="U69" s="47"/>
      <c r="V69" s="47"/>
      <c r="W69" s="47"/>
      <c r="X69" s="47"/>
      <c r="Y69" s="47"/>
      <c r="Z69" s="46"/>
      <c r="AA69" s="46"/>
      <c r="AB69" s="46"/>
      <c r="AC69" s="46"/>
      <c r="AD69" s="81"/>
      <c r="AE69" s="47"/>
      <c r="AF69" s="47"/>
      <c r="AG69" s="47"/>
      <c r="AH69" s="47"/>
      <c r="AI69" s="47"/>
      <c r="AJ69" s="47"/>
      <c r="AK69" s="47"/>
      <c r="AL69" s="47"/>
      <c r="AM69" s="47"/>
      <c r="AN69" s="47"/>
      <c r="AO69" s="47"/>
      <c r="AP69" s="34"/>
      <c r="AQ69" s="35"/>
      <c r="AR69" s="35"/>
      <c r="AS69" s="35"/>
      <c r="AT69" s="35"/>
      <c r="AU69" s="35"/>
      <c r="AV69" s="35"/>
      <c r="AW69" s="35"/>
    </row>
    <row r="70" spans="1:49" ht="15">
      <c r="A70" s="120" t="s">
        <v>148</v>
      </c>
      <c r="B70" s="57">
        <v>2196.9878200000003</v>
      </c>
      <c r="C70" s="57">
        <v>1</v>
      </c>
      <c r="D70" s="57">
        <v>1150</v>
      </c>
      <c r="E70" s="57">
        <v>1035</v>
      </c>
      <c r="F70" s="57">
        <v>3048</v>
      </c>
      <c r="G70" s="57">
        <v>0</v>
      </c>
      <c r="H70" s="57">
        <v>0</v>
      </c>
      <c r="I70" s="57">
        <v>0</v>
      </c>
      <c r="J70" s="57"/>
      <c r="K70" s="57"/>
      <c r="L70" s="57"/>
      <c r="M70" s="57"/>
      <c r="N70" s="57"/>
      <c r="O70" s="57"/>
      <c r="P70" s="57"/>
      <c r="Q70" s="57"/>
      <c r="R70" s="83">
        <v>67735.99923</v>
      </c>
      <c r="S70" s="42">
        <v>0</v>
      </c>
      <c r="T70" s="42">
        <v>0</v>
      </c>
      <c r="U70" s="42">
        <v>0</v>
      </c>
      <c r="V70" s="57"/>
      <c r="W70" s="57"/>
      <c r="X70" s="57"/>
      <c r="Y70" s="57"/>
      <c r="Z70" s="53">
        <v>28135</v>
      </c>
      <c r="AA70" s="53">
        <v>1</v>
      </c>
      <c r="AB70" s="53">
        <v>620</v>
      </c>
      <c r="AC70" s="53">
        <v>521</v>
      </c>
      <c r="AD70" s="43">
        <v>1280</v>
      </c>
      <c r="AE70" s="44">
        <v>1</v>
      </c>
      <c r="AF70" s="44">
        <v>250</v>
      </c>
      <c r="AG70" s="44">
        <v>198</v>
      </c>
      <c r="AH70" s="57"/>
      <c r="AI70" s="57"/>
      <c r="AJ70" s="57"/>
      <c r="AK70" s="57"/>
      <c r="AL70" s="57">
        <v>0</v>
      </c>
      <c r="AM70" s="57">
        <v>0</v>
      </c>
      <c r="AN70" s="57">
        <v>0</v>
      </c>
      <c r="AO70" s="57">
        <v>0</v>
      </c>
      <c r="AP70" s="49">
        <v>0</v>
      </c>
      <c r="AQ70" s="66">
        <v>0</v>
      </c>
      <c r="AR70" s="66">
        <v>0</v>
      </c>
      <c r="AS70" s="66">
        <v>0</v>
      </c>
      <c r="AT70" s="78">
        <f t="shared" si="1"/>
        <v>102395.98705</v>
      </c>
      <c r="AU70" s="78">
        <f t="shared" si="1"/>
        <v>3</v>
      </c>
      <c r="AV70" s="78">
        <f t="shared" si="1"/>
        <v>2020</v>
      </c>
      <c r="AW70" s="78">
        <f t="shared" si="1"/>
        <v>1754</v>
      </c>
    </row>
    <row r="71" spans="1:49" ht="15">
      <c r="A71" s="118" t="s">
        <v>149</v>
      </c>
      <c r="B71" s="51">
        <v>772.6997700000001</v>
      </c>
      <c r="C71" s="51">
        <v>0</v>
      </c>
      <c r="D71" s="51">
        <v>0</v>
      </c>
      <c r="E71" s="51">
        <v>0</v>
      </c>
      <c r="F71" s="51"/>
      <c r="G71" s="51">
        <v>0</v>
      </c>
      <c r="H71" s="51">
        <v>0</v>
      </c>
      <c r="I71" s="51">
        <v>0</v>
      </c>
      <c r="J71" s="51"/>
      <c r="K71" s="51"/>
      <c r="L71" s="51"/>
      <c r="M71" s="51"/>
      <c r="N71" s="51"/>
      <c r="O71" s="51"/>
      <c r="P71" s="51"/>
      <c r="Q71" s="51"/>
      <c r="R71" s="83">
        <v>8081.562760000001</v>
      </c>
      <c r="S71" s="42">
        <v>1</v>
      </c>
      <c r="T71" s="42">
        <v>16.48407</v>
      </c>
      <c r="U71" s="42">
        <v>16.48407</v>
      </c>
      <c r="V71" s="51"/>
      <c r="W71" s="51"/>
      <c r="X71" s="51"/>
      <c r="Y71" s="51"/>
      <c r="Z71" s="38">
        <v>2315</v>
      </c>
      <c r="AA71" s="38"/>
      <c r="AB71" s="38"/>
      <c r="AC71" s="38"/>
      <c r="AD71" s="43">
        <v>475</v>
      </c>
      <c r="AE71" s="44">
        <v>3</v>
      </c>
      <c r="AF71" s="44">
        <v>298</v>
      </c>
      <c r="AG71" s="44">
        <v>195</v>
      </c>
      <c r="AH71" s="51"/>
      <c r="AI71" s="51"/>
      <c r="AJ71" s="51"/>
      <c r="AK71" s="51"/>
      <c r="AL71" s="51">
        <v>34</v>
      </c>
      <c r="AM71" s="51">
        <v>0</v>
      </c>
      <c r="AN71" s="51">
        <v>0</v>
      </c>
      <c r="AO71" s="51">
        <v>0</v>
      </c>
      <c r="AP71" s="49">
        <v>797</v>
      </c>
      <c r="AQ71" s="50">
        <v>2</v>
      </c>
      <c r="AR71" s="66">
        <v>460</v>
      </c>
      <c r="AS71" s="66">
        <v>318</v>
      </c>
      <c r="AT71" s="78">
        <f t="shared" si="1"/>
        <v>12475.26253</v>
      </c>
      <c r="AU71" s="78">
        <f t="shared" si="1"/>
        <v>6</v>
      </c>
      <c r="AV71" s="78">
        <f t="shared" si="1"/>
        <v>774.48407</v>
      </c>
      <c r="AW71" s="78">
        <f t="shared" si="1"/>
        <v>529.48407</v>
      </c>
    </row>
    <row r="72" spans="1:49" ht="15">
      <c r="A72" s="118" t="s">
        <v>150</v>
      </c>
      <c r="B72" s="51">
        <v>0</v>
      </c>
      <c r="C72" s="51">
        <v>0</v>
      </c>
      <c r="D72" s="51">
        <v>0</v>
      </c>
      <c r="E72" s="51">
        <v>0</v>
      </c>
      <c r="F72" s="51">
        <v>2320</v>
      </c>
      <c r="G72" s="51">
        <v>0</v>
      </c>
      <c r="H72" s="51">
        <v>0</v>
      </c>
      <c r="I72" s="51">
        <v>0</v>
      </c>
      <c r="J72" s="51"/>
      <c r="K72" s="51"/>
      <c r="L72" s="51"/>
      <c r="M72" s="51"/>
      <c r="N72" s="51">
        <v>283</v>
      </c>
      <c r="O72" s="51"/>
      <c r="P72" s="51"/>
      <c r="Q72" s="51"/>
      <c r="R72" s="83">
        <v>7199.825260000001</v>
      </c>
      <c r="S72" s="42">
        <v>6</v>
      </c>
      <c r="T72" s="42">
        <v>252.82580999999996</v>
      </c>
      <c r="U72" s="42">
        <v>252.82580999999996</v>
      </c>
      <c r="V72" s="51"/>
      <c r="W72" s="51"/>
      <c r="X72" s="51"/>
      <c r="Y72" s="51"/>
      <c r="Z72" s="38">
        <v>2597</v>
      </c>
      <c r="AA72" s="38"/>
      <c r="AB72" s="38"/>
      <c r="AC72" s="38"/>
      <c r="AD72" s="43">
        <v>2793</v>
      </c>
      <c r="AE72" s="44">
        <v>7</v>
      </c>
      <c r="AF72" s="44">
        <v>2420</v>
      </c>
      <c r="AG72" s="44">
        <v>2130</v>
      </c>
      <c r="AH72" s="51"/>
      <c r="AI72" s="51"/>
      <c r="AJ72" s="51"/>
      <c r="AK72" s="51"/>
      <c r="AL72" s="51">
        <v>47</v>
      </c>
      <c r="AM72" s="51">
        <v>0</v>
      </c>
      <c r="AN72" s="51">
        <v>0</v>
      </c>
      <c r="AO72" s="51">
        <v>0</v>
      </c>
      <c r="AP72" s="49">
        <v>223</v>
      </c>
      <c r="AQ72" s="66">
        <v>0</v>
      </c>
      <c r="AR72" s="66">
        <v>0</v>
      </c>
      <c r="AS72" s="66">
        <v>0</v>
      </c>
      <c r="AT72" s="78">
        <f t="shared" si="1"/>
        <v>15462.825260000001</v>
      </c>
      <c r="AU72" s="78">
        <f t="shared" si="1"/>
        <v>13</v>
      </c>
      <c r="AV72" s="78">
        <f t="shared" si="1"/>
        <v>2672.82581</v>
      </c>
      <c r="AW72" s="78">
        <f t="shared" si="1"/>
        <v>2382.82581</v>
      </c>
    </row>
    <row r="73" spans="1:49" ht="15">
      <c r="A73" s="118" t="s">
        <v>151</v>
      </c>
      <c r="B73" s="37">
        <v>0</v>
      </c>
      <c r="C73" s="37">
        <v>0</v>
      </c>
      <c r="D73" s="37">
        <v>0</v>
      </c>
      <c r="E73" s="37">
        <v>0</v>
      </c>
      <c r="F73" s="37">
        <v>37</v>
      </c>
      <c r="G73" s="37">
        <v>0</v>
      </c>
      <c r="H73" s="37">
        <v>0</v>
      </c>
      <c r="I73" s="37">
        <v>0</v>
      </c>
      <c r="J73" s="37"/>
      <c r="K73" s="37"/>
      <c r="L73" s="37"/>
      <c r="M73" s="37"/>
      <c r="N73" s="37"/>
      <c r="O73" s="37"/>
      <c r="P73" s="37"/>
      <c r="Q73" s="37"/>
      <c r="R73" s="83">
        <v>4467.92724</v>
      </c>
      <c r="S73" s="42">
        <v>1</v>
      </c>
      <c r="T73" s="42">
        <v>15.41802</v>
      </c>
      <c r="U73" s="42">
        <v>15.41802</v>
      </c>
      <c r="V73" s="37"/>
      <c r="W73" s="37"/>
      <c r="X73" s="37"/>
      <c r="Y73" s="37"/>
      <c r="Z73" s="38">
        <v>1771</v>
      </c>
      <c r="AA73" s="38"/>
      <c r="AB73" s="38"/>
      <c r="AC73" s="38"/>
      <c r="AD73" s="43">
        <v>6445</v>
      </c>
      <c r="AE73" s="44"/>
      <c r="AF73" s="44"/>
      <c r="AG73" s="44"/>
      <c r="AH73" s="37"/>
      <c r="AI73" s="37"/>
      <c r="AJ73" s="37"/>
      <c r="AK73" s="37"/>
      <c r="AL73" s="37">
        <v>0</v>
      </c>
      <c r="AM73" s="37">
        <v>0</v>
      </c>
      <c r="AN73" s="37">
        <v>0</v>
      </c>
      <c r="AO73" s="37">
        <v>0</v>
      </c>
      <c r="AP73" s="49">
        <v>1311</v>
      </c>
      <c r="AQ73" s="66">
        <v>0</v>
      </c>
      <c r="AR73" s="66">
        <v>0</v>
      </c>
      <c r="AS73" s="66">
        <v>0</v>
      </c>
      <c r="AT73" s="78">
        <f t="shared" si="1"/>
        <v>14031.92724</v>
      </c>
      <c r="AU73" s="78">
        <f t="shared" si="1"/>
        <v>1</v>
      </c>
      <c r="AV73" s="78">
        <f t="shared" si="1"/>
        <v>15.41802</v>
      </c>
      <c r="AW73" s="78">
        <f t="shared" si="1"/>
        <v>15.41802</v>
      </c>
    </row>
    <row r="74" spans="1:49" ht="15">
      <c r="A74" s="127" t="s">
        <v>152</v>
      </c>
      <c r="B74" s="37">
        <v>0</v>
      </c>
      <c r="C74" s="37">
        <v>0</v>
      </c>
      <c r="D74" s="37">
        <v>0</v>
      </c>
      <c r="E74" s="37">
        <v>0</v>
      </c>
      <c r="F74" s="37"/>
      <c r="G74" s="37">
        <v>0</v>
      </c>
      <c r="H74" s="37">
        <v>0</v>
      </c>
      <c r="I74" s="37">
        <v>0</v>
      </c>
      <c r="J74" s="37"/>
      <c r="K74" s="37"/>
      <c r="L74" s="37"/>
      <c r="M74" s="37"/>
      <c r="N74" s="37"/>
      <c r="O74" s="37"/>
      <c r="P74" s="37"/>
      <c r="Q74" s="37"/>
      <c r="R74" s="85">
        <v>559.60799</v>
      </c>
      <c r="S74" s="42">
        <v>0</v>
      </c>
      <c r="T74" s="42">
        <v>0</v>
      </c>
      <c r="U74" s="42">
        <v>0</v>
      </c>
      <c r="V74" s="37"/>
      <c r="W74" s="37"/>
      <c r="X74" s="37"/>
      <c r="Y74" s="37"/>
      <c r="Z74" s="38">
        <v>236</v>
      </c>
      <c r="AA74" s="38"/>
      <c r="AB74" s="38"/>
      <c r="AC74" s="38"/>
      <c r="AD74" s="43">
        <v>268</v>
      </c>
      <c r="AE74" s="44">
        <v>2</v>
      </c>
      <c r="AF74" s="44">
        <v>583</v>
      </c>
      <c r="AG74" s="44">
        <v>292</v>
      </c>
      <c r="AH74" s="37"/>
      <c r="AI74" s="37"/>
      <c r="AJ74" s="37"/>
      <c r="AK74" s="37"/>
      <c r="AL74" s="37">
        <v>117</v>
      </c>
      <c r="AM74" s="37">
        <v>0</v>
      </c>
      <c r="AN74" s="37">
        <v>0</v>
      </c>
      <c r="AO74" s="37">
        <v>0</v>
      </c>
      <c r="AP74" s="68">
        <v>365</v>
      </c>
      <c r="AQ74" s="66">
        <v>1</v>
      </c>
      <c r="AR74" s="66">
        <v>114</v>
      </c>
      <c r="AS74" s="66">
        <v>114</v>
      </c>
      <c r="AT74" s="78">
        <f t="shared" si="1"/>
        <v>1545.60799</v>
      </c>
      <c r="AU74" s="78">
        <f t="shared" si="1"/>
        <v>3</v>
      </c>
      <c r="AV74" s="78">
        <f t="shared" si="1"/>
        <v>697</v>
      </c>
      <c r="AW74" s="78">
        <f t="shared" si="1"/>
        <v>406</v>
      </c>
    </row>
    <row r="75" spans="1:49" ht="15">
      <c r="A75" s="127" t="s">
        <v>153</v>
      </c>
      <c r="B75" s="37">
        <v>36.99033</v>
      </c>
      <c r="C75" s="37"/>
      <c r="D75" s="37"/>
      <c r="E75" s="37"/>
      <c r="F75" s="37">
        <v>63</v>
      </c>
      <c r="G75" s="37">
        <v>0</v>
      </c>
      <c r="H75" s="37">
        <v>0</v>
      </c>
      <c r="I75" s="37">
        <v>0</v>
      </c>
      <c r="J75" s="37"/>
      <c r="K75" s="37"/>
      <c r="L75" s="37"/>
      <c r="M75" s="37"/>
      <c r="N75" s="37">
        <v>80</v>
      </c>
      <c r="O75" s="37"/>
      <c r="P75" s="37"/>
      <c r="Q75" s="37"/>
      <c r="R75" s="85">
        <v>1735.18287</v>
      </c>
      <c r="S75" s="42">
        <v>2</v>
      </c>
      <c r="T75" s="42">
        <v>67.25084000000001</v>
      </c>
      <c r="U75" s="42">
        <v>67.25084000000001</v>
      </c>
      <c r="V75" s="37"/>
      <c r="W75" s="37"/>
      <c r="X75" s="37"/>
      <c r="Y75" s="37"/>
      <c r="Z75" s="38">
        <v>856</v>
      </c>
      <c r="AA75" s="38"/>
      <c r="AB75" s="38"/>
      <c r="AC75" s="38"/>
      <c r="AD75" s="43">
        <v>794</v>
      </c>
      <c r="AE75" s="44">
        <v>9</v>
      </c>
      <c r="AF75" s="44">
        <v>700</v>
      </c>
      <c r="AG75" s="44">
        <v>486</v>
      </c>
      <c r="AH75" s="37"/>
      <c r="AI75" s="37"/>
      <c r="AJ75" s="37"/>
      <c r="AK75" s="37"/>
      <c r="AL75" s="37">
        <v>0</v>
      </c>
      <c r="AM75" s="37">
        <v>0</v>
      </c>
      <c r="AN75" s="37">
        <v>0</v>
      </c>
      <c r="AO75" s="37">
        <v>0</v>
      </c>
      <c r="AP75" s="68">
        <v>88</v>
      </c>
      <c r="AQ75" s="66">
        <v>0</v>
      </c>
      <c r="AR75" s="66">
        <v>0</v>
      </c>
      <c r="AS75" s="66">
        <v>0</v>
      </c>
      <c r="AT75" s="78">
        <f t="shared" si="1"/>
        <v>3653.1732</v>
      </c>
      <c r="AU75" s="78">
        <f t="shared" si="1"/>
        <v>11</v>
      </c>
      <c r="AV75" s="78">
        <f t="shared" si="1"/>
        <v>767.25084</v>
      </c>
      <c r="AW75" s="78">
        <f t="shared" si="1"/>
        <v>553.25084</v>
      </c>
    </row>
    <row r="76" spans="1:49" ht="15">
      <c r="A76" s="118" t="s">
        <v>154</v>
      </c>
      <c r="B76" s="37">
        <v>0</v>
      </c>
      <c r="C76" s="37">
        <v>0</v>
      </c>
      <c r="D76" s="37">
        <v>0</v>
      </c>
      <c r="E76" s="37">
        <v>0</v>
      </c>
      <c r="F76" s="37">
        <v>0</v>
      </c>
      <c r="G76" s="37">
        <v>0</v>
      </c>
      <c r="H76" s="37">
        <v>0</v>
      </c>
      <c r="I76" s="37">
        <v>0</v>
      </c>
      <c r="J76" s="37"/>
      <c r="K76" s="37"/>
      <c r="L76" s="37"/>
      <c r="M76" s="37"/>
      <c r="N76" s="37">
        <v>4096</v>
      </c>
      <c r="O76" s="37"/>
      <c r="P76" s="37"/>
      <c r="Q76" s="37"/>
      <c r="R76" s="83">
        <v>12488.22848</v>
      </c>
      <c r="S76" s="42">
        <v>5</v>
      </c>
      <c r="T76" s="42">
        <v>59.450700000000005</v>
      </c>
      <c r="U76" s="42">
        <v>59.450700000000005</v>
      </c>
      <c r="V76" s="37"/>
      <c r="W76" s="37"/>
      <c r="X76" s="37"/>
      <c r="Y76" s="37"/>
      <c r="Z76" s="38">
        <v>4807</v>
      </c>
      <c r="AA76" s="38"/>
      <c r="AB76" s="38"/>
      <c r="AC76" s="38"/>
      <c r="AD76" s="43">
        <v>12047</v>
      </c>
      <c r="AE76" s="44">
        <v>18</v>
      </c>
      <c r="AF76" s="44">
        <v>1914</v>
      </c>
      <c r="AG76" s="44">
        <v>1537</v>
      </c>
      <c r="AH76" s="37"/>
      <c r="AI76" s="37"/>
      <c r="AJ76" s="37"/>
      <c r="AK76" s="37"/>
      <c r="AL76" s="37">
        <v>6</v>
      </c>
      <c r="AM76" s="37">
        <v>0</v>
      </c>
      <c r="AN76" s="37">
        <v>0</v>
      </c>
      <c r="AO76" s="37">
        <v>0</v>
      </c>
      <c r="AP76" s="49">
        <v>2091</v>
      </c>
      <c r="AQ76" s="66">
        <v>2</v>
      </c>
      <c r="AR76" s="66">
        <v>557</v>
      </c>
      <c r="AS76" s="66">
        <v>557</v>
      </c>
      <c r="AT76" s="78">
        <f aca="true" t="shared" si="5" ref="AT76:AW89">SUM(B76,F76,J76,N76,R76,V76,Z76,AD76,AH76,AL76,AP76,)</f>
        <v>35535.22848</v>
      </c>
      <c r="AU76" s="78">
        <f t="shared" si="5"/>
        <v>25</v>
      </c>
      <c r="AV76" s="78">
        <f t="shared" si="5"/>
        <v>2530.4507000000003</v>
      </c>
      <c r="AW76" s="78">
        <f t="shared" si="5"/>
        <v>2153.4507000000003</v>
      </c>
    </row>
    <row r="77" spans="1:49" ht="15">
      <c r="A77" s="119" t="s">
        <v>97</v>
      </c>
      <c r="B77" s="87">
        <v>3006.6779200000005</v>
      </c>
      <c r="C77" s="87">
        <v>1</v>
      </c>
      <c r="D77" s="87">
        <v>1150</v>
      </c>
      <c r="E77" s="87">
        <v>1035</v>
      </c>
      <c r="F77" s="87">
        <v>5468</v>
      </c>
      <c r="G77" s="87">
        <v>0</v>
      </c>
      <c r="H77" s="87">
        <v>0</v>
      </c>
      <c r="I77" s="87">
        <v>0</v>
      </c>
      <c r="J77" s="87">
        <f aca="true" t="shared" si="6" ref="J77:Y77">SUM(J70:J76)</f>
        <v>0</v>
      </c>
      <c r="K77" s="87">
        <f t="shared" si="6"/>
        <v>0</v>
      </c>
      <c r="L77" s="87">
        <f t="shared" si="6"/>
        <v>0</v>
      </c>
      <c r="M77" s="87">
        <f t="shared" si="6"/>
        <v>0</v>
      </c>
      <c r="N77" s="87">
        <v>4459</v>
      </c>
      <c r="O77" s="87">
        <v>0</v>
      </c>
      <c r="P77" s="87">
        <v>0</v>
      </c>
      <c r="Q77" s="87">
        <v>0</v>
      </c>
      <c r="R77" s="88">
        <v>102268.33383000002</v>
      </c>
      <c r="S77" s="89">
        <v>15</v>
      </c>
      <c r="T77" s="89">
        <v>411.42944</v>
      </c>
      <c r="U77" s="89">
        <v>411.42944</v>
      </c>
      <c r="V77" s="87">
        <f t="shared" si="6"/>
        <v>0</v>
      </c>
      <c r="W77" s="87">
        <f t="shared" si="6"/>
        <v>0</v>
      </c>
      <c r="X77" s="87">
        <f t="shared" si="6"/>
        <v>0</v>
      </c>
      <c r="Y77" s="87">
        <f t="shared" si="6"/>
        <v>0</v>
      </c>
      <c r="Z77" s="87">
        <v>40718</v>
      </c>
      <c r="AA77" s="87">
        <v>1</v>
      </c>
      <c r="AB77" s="87">
        <v>620</v>
      </c>
      <c r="AC77" s="87">
        <v>521</v>
      </c>
      <c r="AD77" s="92">
        <f aca="true" t="shared" si="7" ref="AD77:AK77">SUM(AD70:AD76)</f>
        <v>24102</v>
      </c>
      <c r="AE77" s="92">
        <f t="shared" si="7"/>
        <v>40</v>
      </c>
      <c r="AF77" s="92">
        <f t="shared" si="7"/>
        <v>6165</v>
      </c>
      <c r="AG77" s="92">
        <f t="shared" si="7"/>
        <v>4838</v>
      </c>
      <c r="AH77" s="87">
        <f t="shared" si="7"/>
        <v>0</v>
      </c>
      <c r="AI77" s="87">
        <f t="shared" si="7"/>
        <v>0</v>
      </c>
      <c r="AJ77" s="87">
        <f t="shared" si="7"/>
        <v>0</v>
      </c>
      <c r="AK77" s="87">
        <f t="shared" si="7"/>
        <v>0</v>
      </c>
      <c r="AL77" s="87">
        <v>204</v>
      </c>
      <c r="AM77" s="87">
        <v>0</v>
      </c>
      <c r="AN77" s="87">
        <v>0</v>
      </c>
      <c r="AO77" s="87">
        <v>0</v>
      </c>
      <c r="AP77" s="87">
        <v>4875</v>
      </c>
      <c r="AQ77" s="87">
        <v>5</v>
      </c>
      <c r="AR77" s="87">
        <v>1131</v>
      </c>
      <c r="AS77" s="87">
        <v>989</v>
      </c>
      <c r="AT77" s="91">
        <f t="shared" si="5"/>
        <v>185101.01175</v>
      </c>
      <c r="AU77" s="91">
        <f t="shared" si="5"/>
        <v>62</v>
      </c>
      <c r="AV77" s="91">
        <f t="shared" si="5"/>
        <v>9477.42944</v>
      </c>
      <c r="AW77" s="91">
        <f t="shared" si="5"/>
        <v>7794.42944</v>
      </c>
    </row>
    <row r="78" spans="1:49" ht="15">
      <c r="A78" s="117" t="s">
        <v>155</v>
      </c>
      <c r="B78" s="84"/>
      <c r="C78" s="84"/>
      <c r="D78" s="84"/>
      <c r="E78" s="84"/>
      <c r="F78" s="84"/>
      <c r="G78" s="84"/>
      <c r="H78" s="84"/>
      <c r="I78" s="84"/>
      <c r="J78" s="84"/>
      <c r="K78" s="84"/>
      <c r="L78" s="84"/>
      <c r="M78" s="84"/>
      <c r="N78" s="84"/>
      <c r="O78" s="84"/>
      <c r="P78" s="84"/>
      <c r="Q78" s="84"/>
      <c r="R78" s="84"/>
      <c r="S78" s="84"/>
      <c r="T78" s="84"/>
      <c r="U78" s="84"/>
      <c r="V78" s="84"/>
      <c r="W78" s="84"/>
      <c r="X78" s="84"/>
      <c r="Y78" s="84"/>
      <c r="Z78" s="46"/>
      <c r="AA78" s="46">
        <v>0</v>
      </c>
      <c r="AB78" s="46">
        <v>0</v>
      </c>
      <c r="AC78" s="46">
        <v>0</v>
      </c>
      <c r="AD78" s="81"/>
      <c r="AE78" s="84"/>
      <c r="AF78" s="84"/>
      <c r="AG78" s="84"/>
      <c r="AH78" s="84"/>
      <c r="AI78" s="84"/>
      <c r="AJ78" s="84"/>
      <c r="AK78" s="84"/>
      <c r="AL78" s="84"/>
      <c r="AM78" s="84"/>
      <c r="AN78" s="84"/>
      <c r="AO78" s="84"/>
      <c r="AP78" s="34"/>
      <c r="AQ78" s="35"/>
      <c r="AR78" s="35"/>
      <c r="AS78" s="35"/>
      <c r="AT78" s="35"/>
      <c r="AU78" s="35"/>
      <c r="AV78" s="35"/>
      <c r="AW78" s="35"/>
    </row>
    <row r="79" spans="1:49" ht="15">
      <c r="A79" s="118" t="s">
        <v>156</v>
      </c>
      <c r="B79" s="51">
        <v>3007.13492</v>
      </c>
      <c r="C79" s="51">
        <v>1</v>
      </c>
      <c r="D79" s="51">
        <v>1150</v>
      </c>
      <c r="E79" s="51">
        <v>1035</v>
      </c>
      <c r="F79" s="51">
        <v>5443</v>
      </c>
      <c r="G79" s="51">
        <v>0</v>
      </c>
      <c r="H79" s="51">
        <v>0</v>
      </c>
      <c r="I79" s="51">
        <v>0</v>
      </c>
      <c r="J79" s="51"/>
      <c r="K79" s="51"/>
      <c r="L79" s="51"/>
      <c r="M79" s="51"/>
      <c r="N79" s="51">
        <v>4444</v>
      </c>
      <c r="O79" s="51"/>
      <c r="P79" s="51"/>
      <c r="Q79" s="51"/>
      <c r="R79" s="83">
        <v>101022.75475</v>
      </c>
      <c r="S79" s="69">
        <v>4</v>
      </c>
      <c r="T79" s="69">
        <v>159.80413</v>
      </c>
      <c r="U79" s="69">
        <v>159.80413</v>
      </c>
      <c r="V79" s="51"/>
      <c r="W79" s="51"/>
      <c r="X79" s="51"/>
      <c r="Y79" s="51"/>
      <c r="Z79" s="70">
        <v>40361</v>
      </c>
      <c r="AA79" s="70">
        <v>1</v>
      </c>
      <c r="AB79" s="70">
        <v>620</v>
      </c>
      <c r="AC79" s="70">
        <v>521</v>
      </c>
      <c r="AD79" s="43">
        <v>23232</v>
      </c>
      <c r="AE79" s="48">
        <v>36</v>
      </c>
      <c r="AF79" s="44">
        <v>5982</v>
      </c>
      <c r="AG79" s="44">
        <v>4733</v>
      </c>
      <c r="AH79" s="51"/>
      <c r="AI79" s="51"/>
      <c r="AJ79" s="51"/>
      <c r="AK79" s="51"/>
      <c r="AL79" s="51">
        <v>87</v>
      </c>
      <c r="AM79" s="51">
        <v>0</v>
      </c>
      <c r="AN79" s="51">
        <v>0</v>
      </c>
      <c r="AO79" s="51">
        <v>0</v>
      </c>
      <c r="AP79" s="41">
        <v>4501</v>
      </c>
      <c r="AQ79" s="69">
        <v>5</v>
      </c>
      <c r="AR79" s="69">
        <v>1131</v>
      </c>
      <c r="AS79" s="69">
        <v>989</v>
      </c>
      <c r="AT79" s="78">
        <f t="shared" si="5"/>
        <v>182097.88967</v>
      </c>
      <c r="AU79" s="78">
        <f t="shared" si="5"/>
        <v>47</v>
      </c>
      <c r="AV79" s="78">
        <f t="shared" si="5"/>
        <v>9042.80413</v>
      </c>
      <c r="AW79" s="78">
        <f t="shared" si="5"/>
        <v>7437.80413</v>
      </c>
    </row>
    <row r="80" spans="1:49" ht="15">
      <c r="A80" s="118" t="s">
        <v>139</v>
      </c>
      <c r="B80" s="51">
        <v>0</v>
      </c>
      <c r="C80" s="51">
        <v>0</v>
      </c>
      <c r="D80" s="51">
        <v>0</v>
      </c>
      <c r="E80" s="51">
        <v>0</v>
      </c>
      <c r="F80" s="51">
        <v>0</v>
      </c>
      <c r="G80" s="51">
        <v>0</v>
      </c>
      <c r="H80" s="51">
        <v>0</v>
      </c>
      <c r="I80" s="51">
        <v>0</v>
      </c>
      <c r="J80" s="51"/>
      <c r="K80" s="51"/>
      <c r="L80" s="51"/>
      <c r="M80" s="51"/>
      <c r="N80" s="51"/>
      <c r="O80" s="51"/>
      <c r="P80" s="51"/>
      <c r="Q80" s="51"/>
      <c r="R80" s="83">
        <v>0</v>
      </c>
      <c r="S80" s="69">
        <v>0</v>
      </c>
      <c r="T80" s="69">
        <v>0</v>
      </c>
      <c r="U80" s="69">
        <v>0</v>
      </c>
      <c r="V80" s="51"/>
      <c r="W80" s="51"/>
      <c r="X80" s="51"/>
      <c r="Y80" s="51"/>
      <c r="Z80" s="70"/>
      <c r="AA80" s="70"/>
      <c r="AB80" s="70"/>
      <c r="AC80" s="70"/>
      <c r="AD80" s="43">
        <v>0</v>
      </c>
      <c r="AE80" s="48"/>
      <c r="AF80" s="48"/>
      <c r="AG80" s="48"/>
      <c r="AH80" s="51"/>
      <c r="AI80" s="51"/>
      <c r="AJ80" s="51"/>
      <c r="AK80" s="51"/>
      <c r="AL80" s="51">
        <v>0</v>
      </c>
      <c r="AM80" s="51">
        <v>0</v>
      </c>
      <c r="AN80" s="51">
        <v>0</v>
      </c>
      <c r="AO80" s="51">
        <v>0</v>
      </c>
      <c r="AP80" s="41">
        <v>175</v>
      </c>
      <c r="AQ80" s="69">
        <v>0</v>
      </c>
      <c r="AR80" s="69">
        <v>0</v>
      </c>
      <c r="AS80" s="69">
        <v>0</v>
      </c>
      <c r="AT80" s="78">
        <f t="shared" si="5"/>
        <v>175</v>
      </c>
      <c r="AU80" s="78">
        <f t="shared" si="5"/>
        <v>0</v>
      </c>
      <c r="AV80" s="78">
        <f t="shared" si="5"/>
        <v>0</v>
      </c>
      <c r="AW80" s="78">
        <f t="shared" si="5"/>
        <v>0</v>
      </c>
    </row>
    <row r="81" spans="1:49" ht="15">
      <c r="A81" s="118" t="s">
        <v>140</v>
      </c>
      <c r="B81" s="37">
        <v>0</v>
      </c>
      <c r="C81" s="37">
        <v>0</v>
      </c>
      <c r="D81" s="37">
        <v>0</v>
      </c>
      <c r="E81" s="37">
        <v>0</v>
      </c>
      <c r="F81" s="37">
        <v>25</v>
      </c>
      <c r="G81" s="37">
        <v>0</v>
      </c>
      <c r="H81" s="37">
        <v>0</v>
      </c>
      <c r="I81" s="37">
        <v>0</v>
      </c>
      <c r="J81" s="37"/>
      <c r="K81" s="37"/>
      <c r="L81" s="37"/>
      <c r="M81" s="37"/>
      <c r="N81" s="37">
        <v>15</v>
      </c>
      <c r="O81" s="37"/>
      <c r="P81" s="37"/>
      <c r="Q81" s="37"/>
      <c r="R81" s="83">
        <v>1245.57908</v>
      </c>
      <c r="S81" s="69">
        <v>11</v>
      </c>
      <c r="T81" s="69">
        <v>251.62531000000004</v>
      </c>
      <c r="U81" s="69">
        <v>251.62531000000004</v>
      </c>
      <c r="V81" s="37"/>
      <c r="W81" s="37"/>
      <c r="X81" s="37"/>
      <c r="Y81" s="37"/>
      <c r="Z81" s="70">
        <v>357</v>
      </c>
      <c r="AA81" s="70"/>
      <c r="AB81" s="70"/>
      <c r="AC81" s="70"/>
      <c r="AD81" s="43">
        <v>870</v>
      </c>
      <c r="AE81" s="48">
        <v>4</v>
      </c>
      <c r="AF81" s="48">
        <v>183</v>
      </c>
      <c r="AG81" s="48">
        <v>105</v>
      </c>
      <c r="AH81" s="37"/>
      <c r="AI81" s="37"/>
      <c r="AJ81" s="37"/>
      <c r="AK81" s="37"/>
      <c r="AL81" s="37">
        <v>117</v>
      </c>
      <c r="AM81" s="37">
        <v>0</v>
      </c>
      <c r="AN81" s="37">
        <v>0</v>
      </c>
      <c r="AO81" s="37">
        <v>0</v>
      </c>
      <c r="AP81" s="41">
        <v>199</v>
      </c>
      <c r="AQ81" s="69">
        <v>0</v>
      </c>
      <c r="AR81" s="69">
        <v>0</v>
      </c>
      <c r="AS81" s="69">
        <v>0</v>
      </c>
      <c r="AT81" s="78">
        <f t="shared" si="5"/>
        <v>2828.57908</v>
      </c>
      <c r="AU81" s="78">
        <f t="shared" si="5"/>
        <v>15</v>
      </c>
      <c r="AV81" s="78">
        <f t="shared" si="5"/>
        <v>434.62531</v>
      </c>
      <c r="AW81" s="78">
        <f t="shared" si="5"/>
        <v>356.62531</v>
      </c>
    </row>
    <row r="82" spans="1:49" ht="15">
      <c r="A82" s="118" t="s">
        <v>141</v>
      </c>
      <c r="B82" s="37">
        <v>0</v>
      </c>
      <c r="C82" s="37">
        <v>0</v>
      </c>
      <c r="D82" s="37">
        <v>0</v>
      </c>
      <c r="E82" s="37">
        <v>0</v>
      </c>
      <c r="F82" s="37">
        <v>0</v>
      </c>
      <c r="G82" s="37">
        <v>0</v>
      </c>
      <c r="H82" s="37">
        <v>0</v>
      </c>
      <c r="I82" s="37">
        <v>0</v>
      </c>
      <c r="J82" s="37"/>
      <c r="K82" s="37"/>
      <c r="L82" s="37"/>
      <c r="M82" s="37"/>
      <c r="N82" s="37"/>
      <c r="O82" s="37"/>
      <c r="P82" s="37"/>
      <c r="Q82" s="37"/>
      <c r="R82" s="83">
        <v>0</v>
      </c>
      <c r="S82" s="69">
        <v>0</v>
      </c>
      <c r="T82" s="69">
        <v>0</v>
      </c>
      <c r="U82" s="69">
        <v>0</v>
      </c>
      <c r="V82" s="37"/>
      <c r="W82" s="37"/>
      <c r="X82" s="37"/>
      <c r="Y82" s="37"/>
      <c r="Z82" s="70"/>
      <c r="AA82" s="70"/>
      <c r="AB82" s="70"/>
      <c r="AC82" s="70"/>
      <c r="AD82" s="43">
        <v>0</v>
      </c>
      <c r="AE82" s="48"/>
      <c r="AF82" s="48"/>
      <c r="AG82" s="48"/>
      <c r="AH82" s="37"/>
      <c r="AI82" s="37"/>
      <c r="AJ82" s="37"/>
      <c r="AK82" s="37"/>
      <c r="AL82" s="37">
        <v>0</v>
      </c>
      <c r="AM82" s="37">
        <v>0</v>
      </c>
      <c r="AN82" s="37">
        <v>0</v>
      </c>
      <c r="AO82" s="37">
        <v>0</v>
      </c>
      <c r="AP82" s="41">
        <v>0</v>
      </c>
      <c r="AQ82" s="69">
        <v>0</v>
      </c>
      <c r="AR82" s="69">
        <v>0</v>
      </c>
      <c r="AS82" s="69">
        <v>0</v>
      </c>
      <c r="AT82" s="78">
        <f t="shared" si="5"/>
        <v>0</v>
      </c>
      <c r="AU82" s="78">
        <f t="shared" si="5"/>
        <v>0</v>
      </c>
      <c r="AV82" s="78">
        <f t="shared" si="5"/>
        <v>0</v>
      </c>
      <c r="AW82" s="78">
        <f t="shared" si="5"/>
        <v>0</v>
      </c>
    </row>
    <row r="83" spans="1:49" ht="15">
      <c r="A83" s="119" t="s">
        <v>97</v>
      </c>
      <c r="B83" s="87">
        <v>3007.13492</v>
      </c>
      <c r="C83" s="87">
        <v>1</v>
      </c>
      <c r="D83" s="87">
        <v>1150</v>
      </c>
      <c r="E83" s="87">
        <v>1035</v>
      </c>
      <c r="F83" s="87">
        <v>5468</v>
      </c>
      <c r="G83" s="87">
        <v>0</v>
      </c>
      <c r="H83" s="87">
        <v>0</v>
      </c>
      <c r="I83" s="87">
        <v>0</v>
      </c>
      <c r="J83" s="87">
        <f aca="true" t="shared" si="8" ref="J83:Y83">SUM(J79:J82)</f>
        <v>0</v>
      </c>
      <c r="K83" s="87">
        <f t="shared" si="8"/>
        <v>0</v>
      </c>
      <c r="L83" s="87">
        <f t="shared" si="8"/>
        <v>0</v>
      </c>
      <c r="M83" s="87">
        <f t="shared" si="8"/>
        <v>0</v>
      </c>
      <c r="N83" s="87">
        <v>4459</v>
      </c>
      <c r="O83" s="87">
        <v>0</v>
      </c>
      <c r="P83" s="87">
        <v>0</v>
      </c>
      <c r="Q83" s="87">
        <v>0</v>
      </c>
      <c r="R83" s="88">
        <v>102268.33382999999</v>
      </c>
      <c r="S83" s="89">
        <v>15</v>
      </c>
      <c r="T83" s="89">
        <v>411.42944</v>
      </c>
      <c r="U83" s="89">
        <v>411.42944</v>
      </c>
      <c r="V83" s="87">
        <f t="shared" si="8"/>
        <v>0</v>
      </c>
      <c r="W83" s="87">
        <f t="shared" si="8"/>
        <v>0</v>
      </c>
      <c r="X83" s="87">
        <f t="shared" si="8"/>
        <v>0</v>
      </c>
      <c r="Y83" s="87">
        <f t="shared" si="8"/>
        <v>0</v>
      </c>
      <c r="Z83" s="87">
        <v>40718</v>
      </c>
      <c r="AA83" s="87">
        <v>1</v>
      </c>
      <c r="AB83" s="87">
        <v>620</v>
      </c>
      <c r="AC83" s="87">
        <v>521</v>
      </c>
      <c r="AD83" s="90">
        <f aca="true" t="shared" si="9" ref="AD83:AK83">SUM(AD79:AD82)</f>
        <v>24102</v>
      </c>
      <c r="AE83" s="90">
        <f t="shared" si="9"/>
        <v>40</v>
      </c>
      <c r="AF83" s="90">
        <f t="shared" si="9"/>
        <v>6165</v>
      </c>
      <c r="AG83" s="90">
        <f t="shared" si="9"/>
        <v>4838</v>
      </c>
      <c r="AH83" s="87">
        <f t="shared" si="9"/>
        <v>0</v>
      </c>
      <c r="AI83" s="87">
        <f t="shared" si="9"/>
        <v>0</v>
      </c>
      <c r="AJ83" s="87">
        <f t="shared" si="9"/>
        <v>0</v>
      </c>
      <c r="AK83" s="87">
        <f t="shared" si="9"/>
        <v>0</v>
      </c>
      <c r="AL83" s="87">
        <v>204</v>
      </c>
      <c r="AM83" s="87">
        <v>0</v>
      </c>
      <c r="AN83" s="87">
        <v>0</v>
      </c>
      <c r="AO83" s="87">
        <v>0</v>
      </c>
      <c r="AP83" s="87">
        <v>4875</v>
      </c>
      <c r="AQ83" s="87">
        <v>5</v>
      </c>
      <c r="AR83" s="87">
        <v>1131</v>
      </c>
      <c r="AS83" s="87">
        <v>989</v>
      </c>
      <c r="AT83" s="91">
        <f t="shared" si="5"/>
        <v>185101.46875</v>
      </c>
      <c r="AU83" s="91">
        <f t="shared" si="5"/>
        <v>62</v>
      </c>
      <c r="AV83" s="91">
        <f t="shared" si="5"/>
        <v>9477.42944</v>
      </c>
      <c r="AW83" s="91">
        <f t="shared" si="5"/>
        <v>7794.42944</v>
      </c>
    </row>
    <row r="84" spans="1:49" ht="15">
      <c r="A84" s="117" t="s">
        <v>157</v>
      </c>
      <c r="B84" s="84"/>
      <c r="C84" s="84"/>
      <c r="D84" s="84"/>
      <c r="E84" s="84"/>
      <c r="F84" s="84"/>
      <c r="G84" s="84"/>
      <c r="H84" s="84"/>
      <c r="I84" s="84"/>
      <c r="J84" s="84"/>
      <c r="K84" s="84"/>
      <c r="L84" s="84"/>
      <c r="M84" s="84"/>
      <c r="N84" s="84"/>
      <c r="O84" s="84"/>
      <c r="P84" s="84"/>
      <c r="Q84" s="84"/>
      <c r="R84" s="84"/>
      <c r="S84" s="84"/>
      <c r="T84" s="84"/>
      <c r="U84" s="84"/>
      <c r="V84" s="84"/>
      <c r="W84" s="84"/>
      <c r="X84" s="84"/>
      <c r="Y84" s="84"/>
      <c r="Z84" s="46"/>
      <c r="AA84" s="46"/>
      <c r="AB84" s="46"/>
      <c r="AC84" s="46"/>
      <c r="AD84" s="81"/>
      <c r="AE84" s="84"/>
      <c r="AF84" s="84"/>
      <c r="AG84" s="84"/>
      <c r="AH84" s="84"/>
      <c r="AI84" s="84"/>
      <c r="AJ84" s="84"/>
      <c r="AK84" s="84"/>
      <c r="AL84" s="84"/>
      <c r="AM84" s="84"/>
      <c r="AN84" s="84"/>
      <c r="AO84" s="84"/>
      <c r="AP84" s="34"/>
      <c r="AQ84" s="35"/>
      <c r="AR84" s="35"/>
      <c r="AS84" s="35"/>
      <c r="AT84" s="35"/>
      <c r="AU84" s="35"/>
      <c r="AV84" s="35"/>
      <c r="AW84" s="35"/>
    </row>
    <row r="85" spans="1:49" ht="15">
      <c r="A85" s="126" t="s">
        <v>158</v>
      </c>
      <c r="B85" s="51">
        <v>1014.44684</v>
      </c>
      <c r="C85" s="51">
        <v>1</v>
      </c>
      <c r="D85" s="51">
        <v>1150</v>
      </c>
      <c r="E85" s="51">
        <v>1035</v>
      </c>
      <c r="F85" s="51">
        <v>559</v>
      </c>
      <c r="G85" s="51">
        <v>0</v>
      </c>
      <c r="H85" s="51">
        <v>0</v>
      </c>
      <c r="I85" s="51">
        <v>0</v>
      </c>
      <c r="J85" s="51"/>
      <c r="K85" s="51"/>
      <c r="L85" s="51"/>
      <c r="M85" s="51"/>
      <c r="N85" s="51">
        <v>4459</v>
      </c>
      <c r="O85" s="51"/>
      <c r="P85" s="51"/>
      <c r="Q85" s="51"/>
      <c r="R85" s="83">
        <v>9736.762270000001</v>
      </c>
      <c r="S85" s="69">
        <v>15</v>
      </c>
      <c r="T85" s="69">
        <v>411.42943999999994</v>
      </c>
      <c r="U85" s="69">
        <v>411.42943999999994</v>
      </c>
      <c r="V85" s="51"/>
      <c r="W85" s="51"/>
      <c r="X85" s="51"/>
      <c r="Y85" s="51"/>
      <c r="Z85" s="70">
        <v>526</v>
      </c>
      <c r="AA85" s="70">
        <v>1</v>
      </c>
      <c r="AB85" s="70">
        <v>620</v>
      </c>
      <c r="AC85" s="70">
        <v>521</v>
      </c>
      <c r="AD85" s="58">
        <v>18449</v>
      </c>
      <c r="AE85" s="48">
        <v>40</v>
      </c>
      <c r="AF85" s="44">
        <v>6165</v>
      </c>
      <c r="AG85" s="44">
        <v>4838</v>
      </c>
      <c r="AH85" s="51"/>
      <c r="AI85" s="51"/>
      <c r="AJ85" s="51"/>
      <c r="AK85" s="51"/>
      <c r="AL85" s="51">
        <v>204</v>
      </c>
      <c r="AM85" s="51">
        <v>0</v>
      </c>
      <c r="AN85" s="51">
        <v>0</v>
      </c>
      <c r="AO85" s="51">
        <v>0</v>
      </c>
      <c r="AP85" s="41">
        <v>3062</v>
      </c>
      <c r="AQ85" s="69">
        <v>4</v>
      </c>
      <c r="AR85" s="69">
        <v>931</v>
      </c>
      <c r="AS85" s="69">
        <v>819</v>
      </c>
      <c r="AT85" s="78">
        <f t="shared" si="5"/>
        <v>38010.20911</v>
      </c>
      <c r="AU85" s="78">
        <f t="shared" si="5"/>
        <v>61</v>
      </c>
      <c r="AV85" s="78">
        <f t="shared" si="5"/>
        <v>9277.42944</v>
      </c>
      <c r="AW85" s="78">
        <f t="shared" si="5"/>
        <v>7624.42944</v>
      </c>
    </row>
    <row r="86" spans="1:49" ht="15">
      <c r="A86" s="126" t="s">
        <v>159</v>
      </c>
      <c r="B86" s="51">
        <v>1992.6880800000001</v>
      </c>
      <c r="C86" s="51">
        <v>0</v>
      </c>
      <c r="D86" s="51">
        <v>0</v>
      </c>
      <c r="E86" s="51">
        <v>0</v>
      </c>
      <c r="F86" s="51">
        <v>4909</v>
      </c>
      <c r="G86" s="51">
        <v>0</v>
      </c>
      <c r="H86" s="51">
        <v>0</v>
      </c>
      <c r="I86" s="51">
        <v>0</v>
      </c>
      <c r="J86" s="51"/>
      <c r="K86" s="51"/>
      <c r="L86" s="51"/>
      <c r="M86" s="51"/>
      <c r="N86" s="51"/>
      <c r="O86" s="51"/>
      <c r="P86" s="51"/>
      <c r="Q86" s="51"/>
      <c r="R86" s="83">
        <v>92531.57155999998</v>
      </c>
      <c r="S86" s="69">
        <v>0</v>
      </c>
      <c r="T86" s="69">
        <v>0</v>
      </c>
      <c r="U86" s="69">
        <v>0</v>
      </c>
      <c r="V86" s="51"/>
      <c r="W86" s="51"/>
      <c r="X86" s="51"/>
      <c r="Y86" s="51"/>
      <c r="Z86" s="70">
        <v>39572</v>
      </c>
      <c r="AA86" s="70"/>
      <c r="AB86" s="70"/>
      <c r="AC86" s="70"/>
      <c r="AD86" s="58">
        <v>5653</v>
      </c>
      <c r="AE86" s="48"/>
      <c r="AF86" s="48"/>
      <c r="AG86" s="48"/>
      <c r="AH86" s="51"/>
      <c r="AI86" s="51"/>
      <c r="AJ86" s="51"/>
      <c r="AK86" s="51"/>
      <c r="AL86" s="51">
        <v>0</v>
      </c>
      <c r="AM86" s="51">
        <v>0</v>
      </c>
      <c r="AN86" s="51">
        <v>0</v>
      </c>
      <c r="AO86" s="51">
        <v>0</v>
      </c>
      <c r="AP86" s="41">
        <v>1752</v>
      </c>
      <c r="AQ86" s="69">
        <v>1</v>
      </c>
      <c r="AR86" s="69">
        <v>200</v>
      </c>
      <c r="AS86" s="69">
        <v>170</v>
      </c>
      <c r="AT86" s="78">
        <f t="shared" si="5"/>
        <v>146410.25963999997</v>
      </c>
      <c r="AU86" s="78">
        <f t="shared" si="5"/>
        <v>1</v>
      </c>
      <c r="AV86" s="78">
        <f t="shared" si="5"/>
        <v>200</v>
      </c>
      <c r="AW86" s="78">
        <f t="shared" si="5"/>
        <v>170</v>
      </c>
    </row>
    <row r="87" spans="1:49" ht="15">
      <c r="A87" s="126" t="s">
        <v>160</v>
      </c>
      <c r="B87" s="37">
        <v>0</v>
      </c>
      <c r="C87" s="37">
        <v>0</v>
      </c>
      <c r="D87" s="37">
        <v>0</v>
      </c>
      <c r="E87" s="37">
        <v>0</v>
      </c>
      <c r="F87" s="37">
        <v>0</v>
      </c>
      <c r="G87" s="37">
        <v>0</v>
      </c>
      <c r="H87" s="37">
        <v>0</v>
      </c>
      <c r="I87" s="37">
        <v>0</v>
      </c>
      <c r="J87" s="37"/>
      <c r="K87" s="37"/>
      <c r="L87" s="37"/>
      <c r="M87" s="37"/>
      <c r="N87" s="37"/>
      <c r="O87" s="37"/>
      <c r="P87" s="37"/>
      <c r="Q87" s="37"/>
      <c r="R87" s="83">
        <v>0</v>
      </c>
      <c r="S87" s="69">
        <v>0</v>
      </c>
      <c r="T87" s="69">
        <v>0</v>
      </c>
      <c r="U87" s="69">
        <v>0</v>
      </c>
      <c r="V87" s="37"/>
      <c r="W87" s="37"/>
      <c r="X87" s="37"/>
      <c r="Y87" s="37"/>
      <c r="Z87" s="70">
        <v>510</v>
      </c>
      <c r="AA87" s="70"/>
      <c r="AB87" s="70"/>
      <c r="AC87" s="70"/>
      <c r="AD87" s="58"/>
      <c r="AE87" s="48"/>
      <c r="AF87" s="48"/>
      <c r="AG87" s="48"/>
      <c r="AH87" s="37"/>
      <c r="AI87" s="37"/>
      <c r="AJ87" s="37"/>
      <c r="AK87" s="37"/>
      <c r="AL87" s="37">
        <v>0</v>
      </c>
      <c r="AM87" s="37">
        <v>0</v>
      </c>
      <c r="AN87" s="37">
        <v>0</v>
      </c>
      <c r="AO87" s="37">
        <v>0</v>
      </c>
      <c r="AP87" s="41">
        <v>61</v>
      </c>
      <c r="AQ87" s="69">
        <v>0</v>
      </c>
      <c r="AR87" s="69">
        <v>0</v>
      </c>
      <c r="AS87" s="69">
        <v>0</v>
      </c>
      <c r="AT87" s="78">
        <f t="shared" si="5"/>
        <v>571</v>
      </c>
      <c r="AU87" s="78">
        <f t="shared" si="5"/>
        <v>0</v>
      </c>
      <c r="AV87" s="78">
        <f t="shared" si="5"/>
        <v>0</v>
      </c>
      <c r="AW87" s="78">
        <f t="shared" si="5"/>
        <v>0</v>
      </c>
    </row>
    <row r="88" spans="1:49" ht="15">
      <c r="A88" s="126" t="s">
        <v>161</v>
      </c>
      <c r="B88" s="37">
        <v>0</v>
      </c>
      <c r="C88" s="37">
        <v>0</v>
      </c>
      <c r="D88" s="37">
        <v>0</v>
      </c>
      <c r="E88" s="37">
        <v>0</v>
      </c>
      <c r="F88" s="37">
        <v>0</v>
      </c>
      <c r="G88" s="37">
        <v>0</v>
      </c>
      <c r="H88" s="37">
        <v>0</v>
      </c>
      <c r="I88" s="37">
        <v>0</v>
      </c>
      <c r="J88" s="37"/>
      <c r="K88" s="37"/>
      <c r="L88" s="37"/>
      <c r="M88" s="37"/>
      <c r="N88" s="37"/>
      <c r="O88" s="37"/>
      <c r="P88" s="37"/>
      <c r="Q88" s="37"/>
      <c r="R88" s="83">
        <v>0</v>
      </c>
      <c r="S88" s="69">
        <v>0</v>
      </c>
      <c r="T88" s="69">
        <v>0</v>
      </c>
      <c r="U88" s="69">
        <v>0</v>
      </c>
      <c r="V88" s="37"/>
      <c r="W88" s="37"/>
      <c r="X88" s="37"/>
      <c r="Y88" s="37"/>
      <c r="Z88" s="70">
        <v>110</v>
      </c>
      <c r="AA88" s="70"/>
      <c r="AB88" s="70"/>
      <c r="AC88" s="70"/>
      <c r="AD88" s="58"/>
      <c r="AE88" s="48"/>
      <c r="AF88" s="48"/>
      <c r="AG88" s="48"/>
      <c r="AH88" s="37"/>
      <c r="AI88" s="37"/>
      <c r="AJ88" s="37"/>
      <c r="AK88" s="37"/>
      <c r="AL88" s="37">
        <v>0</v>
      </c>
      <c r="AM88" s="37">
        <v>0</v>
      </c>
      <c r="AN88" s="37">
        <v>0</v>
      </c>
      <c r="AO88" s="37">
        <v>0</v>
      </c>
      <c r="AP88" s="41">
        <v>0</v>
      </c>
      <c r="AQ88" s="69">
        <v>0</v>
      </c>
      <c r="AR88" s="69">
        <v>0</v>
      </c>
      <c r="AS88" s="69">
        <v>0</v>
      </c>
      <c r="AT88" s="78">
        <f t="shared" si="5"/>
        <v>110</v>
      </c>
      <c r="AU88" s="78">
        <f t="shared" si="5"/>
        <v>0</v>
      </c>
      <c r="AV88" s="78">
        <f t="shared" si="5"/>
        <v>0</v>
      </c>
      <c r="AW88" s="78">
        <f t="shared" si="5"/>
        <v>0</v>
      </c>
    </row>
    <row r="89" spans="1:49" ht="15">
      <c r="A89" s="119" t="s">
        <v>97</v>
      </c>
      <c r="B89" s="87">
        <v>3007.13492</v>
      </c>
      <c r="C89" s="87">
        <v>1</v>
      </c>
      <c r="D89" s="87">
        <v>1150</v>
      </c>
      <c r="E89" s="87">
        <v>1035</v>
      </c>
      <c r="F89" s="87">
        <v>5468</v>
      </c>
      <c r="G89" s="87">
        <v>0</v>
      </c>
      <c r="H89" s="87">
        <v>0</v>
      </c>
      <c r="I89" s="87">
        <v>0</v>
      </c>
      <c r="J89" s="87">
        <f aca="true" t="shared" si="10" ref="J89:Y89">SUM(J85:J88)</f>
        <v>0</v>
      </c>
      <c r="K89" s="87">
        <f t="shared" si="10"/>
        <v>0</v>
      </c>
      <c r="L89" s="87">
        <f t="shared" si="10"/>
        <v>0</v>
      </c>
      <c r="M89" s="87">
        <f t="shared" si="10"/>
        <v>0</v>
      </c>
      <c r="N89" s="87">
        <v>4459</v>
      </c>
      <c r="O89" s="87">
        <v>0</v>
      </c>
      <c r="P89" s="87">
        <v>0</v>
      </c>
      <c r="Q89" s="87">
        <v>0</v>
      </c>
      <c r="R89" s="88">
        <v>102268.33382999999</v>
      </c>
      <c r="S89" s="89">
        <v>15</v>
      </c>
      <c r="T89" s="89">
        <v>411.42943999999994</v>
      </c>
      <c r="U89" s="89">
        <v>411.42943999999994</v>
      </c>
      <c r="V89" s="87">
        <f t="shared" si="10"/>
        <v>0</v>
      </c>
      <c r="W89" s="87">
        <f t="shared" si="10"/>
        <v>0</v>
      </c>
      <c r="X89" s="87">
        <f t="shared" si="10"/>
        <v>0</v>
      </c>
      <c r="Y89" s="87">
        <f t="shared" si="10"/>
        <v>0</v>
      </c>
      <c r="Z89" s="87">
        <v>40718</v>
      </c>
      <c r="AA89" s="87">
        <v>1</v>
      </c>
      <c r="AB89" s="87">
        <v>620</v>
      </c>
      <c r="AC89" s="87">
        <v>521</v>
      </c>
      <c r="AD89" s="90">
        <f aca="true" t="shared" si="11" ref="AD89:AK89">SUM(AD85:AD88)</f>
        <v>24102</v>
      </c>
      <c r="AE89" s="90">
        <f t="shared" si="11"/>
        <v>40</v>
      </c>
      <c r="AF89" s="90">
        <f t="shared" si="11"/>
        <v>6165</v>
      </c>
      <c r="AG89" s="90">
        <f t="shared" si="11"/>
        <v>4838</v>
      </c>
      <c r="AH89" s="87">
        <f t="shared" si="11"/>
        <v>0</v>
      </c>
      <c r="AI89" s="87">
        <f t="shared" si="11"/>
        <v>0</v>
      </c>
      <c r="AJ89" s="87">
        <f t="shared" si="11"/>
        <v>0</v>
      </c>
      <c r="AK89" s="87">
        <f t="shared" si="11"/>
        <v>0</v>
      </c>
      <c r="AL89" s="87">
        <v>204</v>
      </c>
      <c r="AM89" s="87">
        <v>0</v>
      </c>
      <c r="AN89" s="87">
        <v>0</v>
      </c>
      <c r="AO89" s="87">
        <v>0</v>
      </c>
      <c r="AP89" s="87">
        <v>4875</v>
      </c>
      <c r="AQ89" s="87">
        <v>5</v>
      </c>
      <c r="AR89" s="87">
        <v>1131</v>
      </c>
      <c r="AS89" s="87">
        <v>989</v>
      </c>
      <c r="AT89" s="91">
        <f t="shared" si="5"/>
        <v>185101.46875</v>
      </c>
      <c r="AU89" s="91">
        <f t="shared" si="5"/>
        <v>62</v>
      </c>
      <c r="AV89" s="91">
        <f t="shared" si="5"/>
        <v>9477.42944</v>
      </c>
      <c r="AW89" s="91">
        <f t="shared" si="5"/>
        <v>7794.42944</v>
      </c>
    </row>
    <row r="92" ht="77.25">
      <c r="A92" s="128" t="s">
        <v>162</v>
      </c>
    </row>
    <row r="93" ht="30.75">
      <c r="A93" s="128" t="s">
        <v>163</v>
      </c>
    </row>
  </sheetData>
  <sheetProtection/>
  <mergeCells count="12">
    <mergeCell ref="Z8:AC8"/>
    <mergeCell ref="AD8:AG8"/>
    <mergeCell ref="AH8:AK8"/>
    <mergeCell ref="AL8:AO8"/>
    <mergeCell ref="AP8:AS8"/>
    <mergeCell ref="AT8:AW8"/>
    <mergeCell ref="B8:E8"/>
    <mergeCell ref="F8:I8"/>
    <mergeCell ref="J8:M8"/>
    <mergeCell ref="N8:Q8"/>
    <mergeCell ref="R8:U8"/>
    <mergeCell ref="V8:Y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LBA</dc:creator>
  <cp:keywords/>
  <dc:description/>
  <cp:lastModifiedBy>Valeriya Kuznetsova</cp:lastModifiedBy>
  <cp:lastPrinted>2009-07-28T06:04:45Z</cp:lastPrinted>
  <dcterms:created xsi:type="dcterms:W3CDTF">2000-04-17T11:13:46Z</dcterms:created>
  <dcterms:modified xsi:type="dcterms:W3CDTF">2020-10-20T10:49:46Z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